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15" windowWidth="1987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D16" i="1" l="1"/>
  <c r="D15" i="1"/>
  <c r="D14" i="1"/>
  <c r="BE69" i="3"/>
  <c r="BD69" i="3"/>
  <c r="BC69" i="3"/>
  <c r="BA69" i="3"/>
  <c r="BB69" i="3"/>
  <c r="BE68" i="3"/>
  <c r="BD68" i="3"/>
  <c r="BC68" i="3"/>
  <c r="BA68" i="3"/>
  <c r="BB68" i="3"/>
  <c r="BE67" i="3"/>
  <c r="BD67" i="3"/>
  <c r="BC67" i="3"/>
  <c r="BA67" i="3"/>
  <c r="BB67" i="3"/>
  <c r="BE66" i="3"/>
  <c r="BD66" i="3"/>
  <c r="BC66" i="3"/>
  <c r="BA66" i="3"/>
  <c r="BB66" i="3"/>
  <c r="BE65" i="3"/>
  <c r="BD65" i="3"/>
  <c r="BC65" i="3"/>
  <c r="BA65" i="3"/>
  <c r="BB65" i="3"/>
  <c r="BE64" i="3"/>
  <c r="BD64" i="3"/>
  <c r="BC64" i="3"/>
  <c r="BA64" i="3"/>
  <c r="BB64" i="3"/>
  <c r="BE63" i="3"/>
  <c r="BE70" i="3" s="1"/>
  <c r="I15" i="2" s="1"/>
  <c r="BD63" i="3"/>
  <c r="BC63" i="3"/>
  <c r="BA63" i="3"/>
  <c r="BB63" i="3"/>
  <c r="BE62" i="3"/>
  <c r="BD62" i="3"/>
  <c r="BC62" i="3"/>
  <c r="BA62" i="3"/>
  <c r="B15" i="2"/>
  <c r="A15" i="2"/>
  <c r="BD70" i="3"/>
  <c r="H15" i="2" s="1"/>
  <c r="BC70" i="3"/>
  <c r="G15" i="2" s="1"/>
  <c r="BA70" i="3"/>
  <c r="E15" i="2" s="1"/>
  <c r="C70" i="3"/>
  <c r="BE59" i="3"/>
  <c r="BD59" i="3"/>
  <c r="BC59" i="3"/>
  <c r="BA59" i="3"/>
  <c r="BB59" i="3"/>
  <c r="BE58" i="3"/>
  <c r="BD58" i="3"/>
  <c r="BC58" i="3"/>
  <c r="BA58" i="3"/>
  <c r="BB58" i="3"/>
  <c r="BE57" i="3"/>
  <c r="BD57" i="3"/>
  <c r="BC57" i="3"/>
  <c r="BA57" i="3"/>
  <c r="BB57" i="3"/>
  <c r="BE56" i="3"/>
  <c r="BD56" i="3"/>
  <c r="BC56" i="3"/>
  <c r="BA56" i="3"/>
  <c r="BB56" i="3"/>
  <c r="BE55" i="3"/>
  <c r="BD55" i="3"/>
  <c r="BC55" i="3"/>
  <c r="BA55" i="3"/>
  <c r="BB55" i="3"/>
  <c r="BE54" i="3"/>
  <c r="BD54" i="3"/>
  <c r="BC54" i="3"/>
  <c r="BA54" i="3"/>
  <c r="BB54" i="3"/>
  <c r="BE53" i="3"/>
  <c r="BD53" i="3"/>
  <c r="BC53" i="3"/>
  <c r="BA53" i="3"/>
  <c r="BB53" i="3"/>
  <c r="BE52" i="3"/>
  <c r="BD52" i="3"/>
  <c r="BC52" i="3"/>
  <c r="BA52" i="3"/>
  <c r="BB52" i="3"/>
  <c r="BE51" i="3"/>
  <c r="BD51" i="3"/>
  <c r="BC51" i="3"/>
  <c r="BA51" i="3"/>
  <c r="BB51" i="3"/>
  <c r="BE50" i="3"/>
  <c r="BD50" i="3"/>
  <c r="BC50" i="3"/>
  <c r="BA50" i="3"/>
  <c r="BB50" i="3"/>
  <c r="BE49" i="3"/>
  <c r="BD49" i="3"/>
  <c r="BC49" i="3"/>
  <c r="BA49" i="3"/>
  <c r="BB49" i="3"/>
  <c r="BE48" i="3"/>
  <c r="BD48" i="3"/>
  <c r="BC48" i="3"/>
  <c r="BA48" i="3"/>
  <c r="BB48" i="3"/>
  <c r="BE47" i="3"/>
  <c r="BD47" i="3"/>
  <c r="BC47" i="3"/>
  <c r="BA47" i="3"/>
  <c r="BA60" i="3" s="1"/>
  <c r="E14" i="2" s="1"/>
  <c r="BB47" i="3"/>
  <c r="BE46" i="3"/>
  <c r="BD46" i="3"/>
  <c r="BD60" i="3" s="1"/>
  <c r="H14" i="2" s="1"/>
  <c r="BC46" i="3"/>
  <c r="BA46" i="3"/>
  <c r="B14" i="2"/>
  <c r="A14" i="2"/>
  <c r="C60" i="3"/>
  <c r="BE43" i="3"/>
  <c r="BE44" i="3" s="1"/>
  <c r="I13" i="2" s="1"/>
  <c r="BD43" i="3"/>
  <c r="BC43" i="3"/>
  <c r="BC44" i="3" s="1"/>
  <c r="G13" i="2" s="1"/>
  <c r="BB43" i="3"/>
  <c r="BA43" i="3"/>
  <c r="BA44" i="3" s="1"/>
  <c r="E13" i="2" s="1"/>
  <c r="B13" i="2"/>
  <c r="A13" i="2"/>
  <c r="BD44" i="3"/>
  <c r="H13" i="2" s="1"/>
  <c r="BB44" i="3"/>
  <c r="F13" i="2" s="1"/>
  <c r="C44" i="3"/>
  <c r="BE40" i="3"/>
  <c r="BD40" i="3"/>
  <c r="BC40" i="3"/>
  <c r="BB40" i="3"/>
  <c r="BA40" i="3"/>
  <c r="BE39" i="3"/>
  <c r="BD39" i="3"/>
  <c r="BC39" i="3"/>
  <c r="BB39" i="3"/>
  <c r="BA39" i="3"/>
  <c r="BE38" i="3"/>
  <c r="BE41" i="3" s="1"/>
  <c r="I12" i="2" s="1"/>
  <c r="BD38" i="3"/>
  <c r="BC38" i="3"/>
  <c r="BB38" i="3"/>
  <c r="BA38" i="3"/>
  <c r="BA41" i="3" s="1"/>
  <c r="E12" i="2" s="1"/>
  <c r="B12" i="2"/>
  <c r="A12" i="2"/>
  <c r="BD41" i="3"/>
  <c r="H12" i="2" s="1"/>
  <c r="BB41" i="3"/>
  <c r="F12" i="2" s="1"/>
  <c r="C41" i="3"/>
  <c r="BE35" i="3"/>
  <c r="BD35" i="3"/>
  <c r="BC35" i="3"/>
  <c r="BB35" i="3"/>
  <c r="BA35" i="3"/>
  <c r="BE34" i="3"/>
  <c r="BE36" i="3" s="1"/>
  <c r="I11" i="2" s="1"/>
  <c r="BD34" i="3"/>
  <c r="BD36" i="3" s="1"/>
  <c r="H11" i="2" s="1"/>
  <c r="BC34" i="3"/>
  <c r="BB34" i="3"/>
  <c r="BA34" i="3"/>
  <c r="B11" i="2"/>
  <c r="A11" i="2"/>
  <c r="BB36" i="3"/>
  <c r="F11" i="2" s="1"/>
  <c r="C36" i="3"/>
  <c r="BE31" i="3"/>
  <c r="BD31" i="3"/>
  <c r="BC31" i="3"/>
  <c r="BB31" i="3"/>
  <c r="BA31" i="3"/>
  <c r="BE30" i="3"/>
  <c r="BD30" i="3"/>
  <c r="BC30" i="3"/>
  <c r="BB30" i="3"/>
  <c r="BA30" i="3"/>
  <c r="BE29" i="3"/>
  <c r="BD29" i="3"/>
  <c r="BC29" i="3"/>
  <c r="BB29" i="3"/>
  <c r="BA29" i="3"/>
  <c r="BE28" i="3"/>
  <c r="BE32" i="3" s="1"/>
  <c r="I10" i="2" s="1"/>
  <c r="BD28" i="3"/>
  <c r="BC28" i="3"/>
  <c r="BB28" i="3"/>
  <c r="BA28" i="3"/>
  <c r="BA32" i="3" s="1"/>
  <c r="E10" i="2" s="1"/>
  <c r="B10" i="2"/>
  <c r="A10" i="2"/>
  <c r="BC32" i="3"/>
  <c r="G10" i="2" s="1"/>
  <c r="C32" i="3"/>
  <c r="BE25" i="3"/>
  <c r="BE26" i="3" s="1"/>
  <c r="I9" i="2" s="1"/>
  <c r="BD25" i="3"/>
  <c r="BD26" i="3" s="1"/>
  <c r="H9" i="2" s="1"/>
  <c r="BC25" i="3"/>
  <c r="BB25" i="3"/>
  <c r="BA25" i="3"/>
  <c r="BA26" i="3" s="1"/>
  <c r="E9" i="2" s="1"/>
  <c r="B9" i="2"/>
  <c r="A9" i="2"/>
  <c r="BC26" i="3"/>
  <c r="G9" i="2" s="1"/>
  <c r="BB26" i="3"/>
  <c r="F9" i="2" s="1"/>
  <c r="C26" i="3"/>
  <c r="BE22" i="3"/>
  <c r="BE23" i="3" s="1"/>
  <c r="I8" i="2" s="1"/>
  <c r="BD22" i="3"/>
  <c r="BD23" i="3" s="1"/>
  <c r="H8" i="2" s="1"/>
  <c r="BC22" i="3"/>
  <c r="BC23" i="3" s="1"/>
  <c r="G8" i="2" s="1"/>
  <c r="BB22" i="3"/>
  <c r="BB23" i="3" s="1"/>
  <c r="F8" i="2" s="1"/>
  <c r="BA22" i="3"/>
  <c r="BA23" i="3" s="1"/>
  <c r="E8" i="2" s="1"/>
  <c r="B8" i="2"/>
  <c r="A8" i="2"/>
  <c r="C23" i="3"/>
  <c r="BE19" i="3"/>
  <c r="BD19" i="3"/>
  <c r="BC19" i="3"/>
  <c r="BB19" i="3"/>
  <c r="BA19" i="3"/>
  <c r="BE18" i="3"/>
  <c r="BD18" i="3"/>
  <c r="BC18" i="3"/>
  <c r="BB18" i="3"/>
  <c r="BA18" i="3"/>
  <c r="BE17" i="3"/>
  <c r="BD17" i="3"/>
  <c r="BC17" i="3"/>
  <c r="BB17" i="3"/>
  <c r="BA17" i="3"/>
  <c r="BE16" i="3"/>
  <c r="BD16" i="3"/>
  <c r="BC16" i="3"/>
  <c r="BB16" i="3"/>
  <c r="BA16" i="3"/>
  <c r="BE15" i="3"/>
  <c r="BD15" i="3"/>
  <c r="BC15" i="3"/>
  <c r="BB15" i="3"/>
  <c r="BA1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D8" i="3"/>
  <c r="BD20" i="3" s="1"/>
  <c r="H7" i="2" s="1"/>
  <c r="BC8" i="3"/>
  <c r="BC20" i="3" s="1"/>
  <c r="G7" i="2" s="1"/>
  <c r="BB8" i="3"/>
  <c r="BA8" i="3"/>
  <c r="B7" i="2"/>
  <c r="A7" i="2"/>
  <c r="C20" i="3"/>
  <c r="C4" i="3"/>
  <c r="F3" i="3"/>
  <c r="C3" i="3"/>
  <c r="C2" i="2"/>
  <c r="C1" i="2"/>
  <c r="F31" i="1"/>
  <c r="G8" i="1"/>
  <c r="BD32" i="3" l="1"/>
  <c r="H10" i="2" s="1"/>
  <c r="BC36" i="3"/>
  <c r="G11" i="2" s="1"/>
  <c r="BE20" i="3"/>
  <c r="I7" i="2" s="1"/>
  <c r="I16" i="2" s="1"/>
  <c r="C20" i="1" s="1"/>
  <c r="BC60" i="3"/>
  <c r="G14" i="2" s="1"/>
  <c r="BB32" i="3"/>
  <c r="F10" i="2" s="1"/>
  <c r="BB20" i="3"/>
  <c r="F7" i="2" s="1"/>
  <c r="BC41" i="3"/>
  <c r="G12" i="2" s="1"/>
  <c r="G16" i="2" s="1"/>
  <c r="C14" i="1" s="1"/>
  <c r="BE60" i="3"/>
  <c r="I14" i="2" s="1"/>
  <c r="F34" i="1"/>
  <c r="BA20" i="3"/>
  <c r="E7" i="2" s="1"/>
  <c r="BA36" i="3"/>
  <c r="E11" i="2" s="1"/>
  <c r="BB46" i="3"/>
  <c r="BB60" i="3" s="1"/>
  <c r="F14" i="2" s="1"/>
  <c r="BB62" i="3"/>
  <c r="BB70" i="3" s="1"/>
  <c r="F15" i="2" s="1"/>
  <c r="H16" i="2"/>
  <c r="C15" i="1" s="1"/>
  <c r="E16" i="2" l="1"/>
  <c r="C16" i="1" s="1"/>
  <c r="F16" i="2"/>
  <c r="C17" i="1" s="1"/>
  <c r="C18" i="1" s="1"/>
  <c r="C21" i="1" s="1"/>
  <c r="G23" i="2"/>
  <c r="I23" i="2" s="1"/>
  <c r="G16" i="1" s="1"/>
  <c r="G21" i="2" l="1"/>
  <c r="I21" i="2" s="1"/>
  <c r="G14" i="1" s="1"/>
  <c r="G22" i="2"/>
  <c r="I22" i="2" s="1"/>
  <c r="G15" i="1" s="1"/>
  <c r="H24" i="2" l="1"/>
  <c r="G22" i="1" s="1"/>
  <c r="C22" i="1" s="1"/>
  <c r="G21" i="1" l="1"/>
</calcChain>
</file>

<file path=xl/sharedStrings.xml><?xml version="1.0" encoding="utf-8"?>
<sst xmlns="http://schemas.openxmlformats.org/spreadsheetml/2006/main" count="272" uniqueCount="183">
  <si>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</si>
  <si>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</si>
  <si>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</si>
  <si>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</si>
  <si>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</si>
  <si>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</si>
  <si>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</si>
  <si>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</si>
  <si>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</si>
  <si>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</si>
  <si>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</si>
  <si>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</si>
  <si>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</si>
  <si>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</si>
  <si>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</si>
  <si>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</si>
  <si>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</si>
  <si>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</si>
  <si>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</si>
  <si>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</si>
  <si>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</si>
  <si>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</si>
  <si>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</si>
  <si>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</si>
  <si>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</si>
  <si>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</si>
  <si>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</si>
  <si>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</si>
  <si>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</si>
  <si>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</si>
  <si>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</si>
  <si>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</si>
  <si>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</si>
  <si>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</si>
  <si>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</si>
  <si>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</si>
  <si>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</si>
  <si>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</si>
  <si>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</si>
  <si>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</si>
  <si>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</si>
  <si>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</si>
  <si>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</si>
  <si>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</si>
  <si>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</si>
  <si>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</si>
  <si>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</si>
  <si>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</si>
  <si>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</si>
  <si>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</si>
  <si>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</si>
  <si>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</si>
  <si>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</si>
  <si>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</si>
  <si>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</si>
  <si>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</si>
  <si>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</si>
  <si>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</si>
  <si>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</si>
  <si>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</si>
  <si>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</si>
  <si>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</si>
  <si>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</si>
  <si>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</si>
  <si>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</si>
  <si>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</si>
  <si>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</si>
  <si>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</si>
  <si>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Přestavba WC a splaškové kanalizace ZTI</t>
  </si>
  <si>
    <t>119 00-1421.R00</t>
  </si>
  <si>
    <t>Dočasné zajištění kabelů - do počtu 3 kabelů 2 x 2 m</t>
  </si>
  <si>
    <t>m</t>
  </si>
  <si>
    <t>130 00-1101.R00</t>
  </si>
  <si>
    <t>Příplatek za ztížené hloubení v blízkosti vedení 2 x 2m x 1,2m</t>
  </si>
  <si>
    <t>m3</t>
  </si>
  <si>
    <t>132 20-0112.RAC</t>
  </si>
  <si>
    <t>Hloubení zapaž.rýh šířky.do 200 cm v hornině.1-4 130x1,2x1,2 + 2,0x2,0x3,25</t>
  </si>
  <si>
    <t>132 20-1209.R00</t>
  </si>
  <si>
    <t xml:space="preserve">Příplatek za lepivost - hloubení rýh 200cm v hor.3 </t>
  </si>
  <si>
    <t>161 10-1102.R00</t>
  </si>
  <si>
    <t>Svislé přemístění výkopku z hor.1-4 do 4,0 m 20,2x0,6</t>
  </si>
  <si>
    <t>175 10-1101.RT2</t>
  </si>
  <si>
    <t>Obsyp potrubí bez prohození sypaniny 130x1,2x0,35 s dodáním štěrkopísku frakce 0 - 22 mm</t>
  </si>
  <si>
    <t>174 10-1101.R00</t>
  </si>
  <si>
    <t>Zásyp jam, rýh, šachet se zhutněním 200,2-67,6-15,6</t>
  </si>
  <si>
    <t>162 60-1102.R14</t>
  </si>
  <si>
    <t>Vodorovné přemístění výkopku z hor.1-4 do 5000 m 54,6+13,0+15,6</t>
  </si>
  <si>
    <t>171 20-1201.R00</t>
  </si>
  <si>
    <t xml:space="preserve">Uložení sypaniny na skl.-skladkovné </t>
  </si>
  <si>
    <t>113 10-6111.R00</t>
  </si>
  <si>
    <t>Rozebrání dlažeb komunikací pro pěší do betonu 14,0x1,8+19,0x1,8</t>
  </si>
  <si>
    <t>m2</t>
  </si>
  <si>
    <t>151 10-1101.R00</t>
  </si>
  <si>
    <t>Pažení a rozepření stěn rýh - příložné - hl. do 2m 80,0x1,5x2,0</t>
  </si>
  <si>
    <t>151 10-1111.R00</t>
  </si>
  <si>
    <t xml:space="preserve">Odstranění pažení stěn rýh - příložné - hl. do 2 m </t>
  </si>
  <si>
    <t>4</t>
  </si>
  <si>
    <t>Vodorovné konstrukce</t>
  </si>
  <si>
    <t>451 57-3111.R00</t>
  </si>
  <si>
    <t>Lože pod potrubí ze štěrkopísku včetně materiálu 130,0x1,2x0,1</t>
  </si>
  <si>
    <t>5</t>
  </si>
  <si>
    <t>Komunikace</t>
  </si>
  <si>
    <t>Podkladní vrstva z betonu prostého pod dlažbu + zpětné zadláždění chodníku</t>
  </si>
  <si>
    <t>8</t>
  </si>
  <si>
    <t>Trubní vedení</t>
  </si>
  <si>
    <t>894 00-0000.R00</t>
  </si>
  <si>
    <t>Zřízení šachet plastových DN 425, potrubí DN 200 D+M - včetně poklopu</t>
  </si>
  <si>
    <t>kus</t>
  </si>
  <si>
    <t>892 35-1111.R00</t>
  </si>
  <si>
    <t xml:space="preserve">Tlaková zkouška  potrubí do DN 200 </t>
  </si>
  <si>
    <t>283-49010p</t>
  </si>
  <si>
    <t>Dvířka revizní  150x300 mm D+M</t>
  </si>
  <si>
    <t>893 00-000p.R00</t>
  </si>
  <si>
    <t>Šachta čistícího kusu, komplet včetně poklopu D+M</t>
  </si>
  <si>
    <t>96</t>
  </si>
  <si>
    <t>Bourání konstrukcí</t>
  </si>
  <si>
    <t>965 04-2141.R00</t>
  </si>
  <si>
    <t>Bourání mazanin betonových tl. 10 cm, nad 4 m2 50x1,2x0.15</t>
  </si>
  <si>
    <t>900 RT1</t>
  </si>
  <si>
    <t>Hzs - nezmeřitelné práce   čl.17-1a Práce v tarifn dohledání stávajícícch rozvodů pro napojení</t>
  </si>
  <si>
    <t>hod</t>
  </si>
  <si>
    <t>97</t>
  </si>
  <si>
    <t>Prorážení otvorů</t>
  </si>
  <si>
    <t>974 03-1164.R00</t>
  </si>
  <si>
    <t>Vysekání rýh ve zdi cihelné do 15 x 15 cm včetně zapravení 35+6+1,5+12</t>
  </si>
  <si>
    <t>979 08-4216.R00</t>
  </si>
  <si>
    <t>Vodorovná doprava vybour. hmot po suchu do 5 km +uložení na skládku a skládkovné</t>
  </si>
  <si>
    <t>t</t>
  </si>
  <si>
    <t>979 08-7213.R00</t>
  </si>
  <si>
    <t xml:space="preserve">Nakládání vybouraných hmot na dopravní prostředky </t>
  </si>
  <si>
    <t>99</t>
  </si>
  <si>
    <t>Staveništní přesun hmot</t>
  </si>
  <si>
    <t>998 27-5101.R00</t>
  </si>
  <si>
    <t xml:space="preserve">Přesun hmot, kanalizace, otevřený výkop </t>
  </si>
  <si>
    <t>721</t>
  </si>
  <si>
    <t>Vnitřní kanalizace</t>
  </si>
  <si>
    <t>721 10-0011.RA0</t>
  </si>
  <si>
    <t>Kanalizace vnitřní , PVC, DN 110, zemní práce ležaté</t>
  </si>
  <si>
    <t>721 10-0013.RA0</t>
  </si>
  <si>
    <t>Kanalizace vnitřní, PVC, DN 160, zemní práce ležaté</t>
  </si>
  <si>
    <t>721 10-0014.RA0</t>
  </si>
  <si>
    <t>Kanalizace vnitřní, PVC, DN 200, zemní práce ležaté</t>
  </si>
  <si>
    <t>721 17-6113.R00</t>
  </si>
  <si>
    <t xml:space="preserve">Potrubí HT odpadní, připojovací,  DN 50 x 1,8 mm </t>
  </si>
  <si>
    <t>Potrubí HT odpadní, připojovací,  DN 50 x 1,8 mm + včetně závěsu</t>
  </si>
  <si>
    <t>721 17-6114.R00</t>
  </si>
  <si>
    <t xml:space="preserve">Potrubí HT odpadní, připojovací DN 70 x 1,9 mm </t>
  </si>
  <si>
    <t>Potrubí HT odpadní, připojovací DN 70 x 1,9 mm + včetně závěsu</t>
  </si>
  <si>
    <t>721 17-6115.R00</t>
  </si>
  <si>
    <t xml:space="preserve">Potrubí HT odpadní, připojovací DN 100 x 2,7 mm </t>
  </si>
  <si>
    <t>721 17-6116.R00</t>
  </si>
  <si>
    <t xml:space="preserve">Potrubí HT odpadní, připojovací DN 125 x 3,1 mm </t>
  </si>
  <si>
    <t>721 27-3200.RT2</t>
  </si>
  <si>
    <t>Souprava ventilační střešní HL D+M PP HL807  DN70+ izolace prostupu stres. kci</t>
  </si>
  <si>
    <t>721 27-3200.RT3</t>
  </si>
  <si>
    <t>Souprava ventilační střešní HL, D+M PP HL810  DN 100, + izolace prostupu stres. kci</t>
  </si>
  <si>
    <t>426-6000p</t>
  </si>
  <si>
    <t>Stanice čerpací dle PD včetně vystrojení D+M+podkladní betonová deska + výtlak 2,5m DN63</t>
  </si>
  <si>
    <t>721 27-3150.RT1</t>
  </si>
  <si>
    <t>Hlavice ventilační přivětrávací HL900 přivzduš. ventil HL900, DN 50/70/100, napojení</t>
  </si>
  <si>
    <t>721 20-000p.RAA</t>
  </si>
  <si>
    <t>Demontáž kanali. potrubí litinového, plastového do DN 200, s vysekáním ze zdi, odvoz</t>
  </si>
  <si>
    <t>725</t>
  </si>
  <si>
    <t>Zařizovací předměty</t>
  </si>
  <si>
    <t>725 10-0001.RA0</t>
  </si>
  <si>
    <t>725 10-0004.RA0</t>
  </si>
  <si>
    <t>725 10-0006.RA0</t>
  </si>
  <si>
    <t>725 10-0008.RA0</t>
  </si>
  <si>
    <t>Ohřívač vody elektrický akumulační do 165 l armatury, pojistný ventil, D+M</t>
  </si>
  <si>
    <t>725 33-000.R00</t>
  </si>
  <si>
    <t xml:space="preserve">Napojení pojistného ventilu PP HL21 </t>
  </si>
  <si>
    <t>Kompletační činnost zhotovitele</t>
  </si>
  <si>
    <t>0,00</t>
  </si>
  <si>
    <t>Mimořádně ztížené dopravní podmínky</t>
  </si>
  <si>
    <t>Zařízení staveniště</t>
  </si>
  <si>
    <t>VÝKAZ VÝMĚR</t>
  </si>
  <si>
    <t>Umyvadlo, baterie, zápachová uzávěrka, zrcadlo... D+M (dle TZ)</t>
  </si>
  <si>
    <t>Sprchové stání, baterie, podlahová vpust D+M (dle TZ)</t>
  </si>
  <si>
    <t xml:space="preserve">Klozet kombi, armatury, předstěnové soupravy, kartáč. Souprava, držák papíru D+M </t>
  </si>
  <si>
    <t>Pisoár, napojení D+M  (dle TZ)</t>
  </si>
  <si>
    <t>Bidet, bateri D+M (dle TZ)</t>
  </si>
  <si>
    <t>Výlevka, baterie D+M (dle TZ)</t>
  </si>
  <si>
    <t xml:space="preserve">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</si>
</sst>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9" sqref="C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182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Rekapitulace!A21</f>
        <v>Kompletační činnost zhotovitele</v>
      </c>
      <c r="E14" s="44"/>
      <c r="F14" s="45"/>
      <c r="G14" s="42">
        <f>Rekapitulace!I21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Rekapitulace!A22</f>
        <v>Mimořádně ztížené dopravní podmínky</v>
      </c>
      <c r="E15" s="46"/>
      <c r="F15" s="47"/>
      <c r="G15" s="42">
        <f>Rekapitulace!I22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Rekapitulace!A23</f>
        <v>Zařízení staveniště</v>
      </c>
      <c r="E16" s="46"/>
      <c r="F16" s="47"/>
      <c r="G16" s="42">
        <f>Rekapitulace!I23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Přestavba WC a splaškové kanalizace ZTI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 KANALIZACE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Položky!BA20</f>
        <v>0</v>
      </c>
      <c r="F7" s="173">
        <f>Položky!BB20</f>
        <v>0</v>
      </c>
      <c r="G7" s="173">
        <f>Položky!BC20</f>
        <v>0</v>
      </c>
      <c r="H7" s="173">
        <f>Položky!BD20</f>
        <v>0</v>
      </c>
      <c r="I7" s="174">
        <f>Položky!BE20</f>
        <v>0</v>
      </c>
    </row>
    <row r="8" spans="1:9" s="11" customFormat="1" x14ac:dyDescent="0.2">
      <c r="A8" s="171" t="str">
        <f>Položky!B21</f>
        <v>4</v>
      </c>
      <c r="B8" s="86" t="str">
        <f>Položky!C21</f>
        <v>Vodorovné konstrukce</v>
      </c>
      <c r="C8" s="87"/>
      <c r="D8" s="88"/>
      <c r="E8" s="172">
        <f>Položky!BA23</f>
        <v>0</v>
      </c>
      <c r="F8" s="173">
        <f>Položky!BB23</f>
        <v>0</v>
      </c>
      <c r="G8" s="173">
        <f>Položky!BC23</f>
        <v>0</v>
      </c>
      <c r="H8" s="173">
        <f>Položky!BD23</f>
        <v>0</v>
      </c>
      <c r="I8" s="174">
        <f>Položky!BE23</f>
        <v>0</v>
      </c>
    </row>
    <row r="9" spans="1:9" s="11" customFormat="1" x14ac:dyDescent="0.2">
      <c r="A9" s="171" t="str">
        <f>Položky!B24</f>
        <v>5</v>
      </c>
      <c r="B9" s="86" t="str">
        <f>Položky!C24</f>
        <v>Komunikace</v>
      </c>
      <c r="C9" s="87"/>
      <c r="D9" s="88"/>
      <c r="E9" s="172">
        <f>Položky!BA26</f>
        <v>0</v>
      </c>
      <c r="F9" s="173">
        <f>Položky!BB26</f>
        <v>0</v>
      </c>
      <c r="G9" s="173">
        <f>Položky!BC26</f>
        <v>0</v>
      </c>
      <c r="H9" s="173">
        <f>Položky!BD26</f>
        <v>0</v>
      </c>
      <c r="I9" s="174">
        <f>Položky!BE26</f>
        <v>0</v>
      </c>
    </row>
    <row r="10" spans="1:9" s="11" customFormat="1" x14ac:dyDescent="0.2">
      <c r="A10" s="171" t="str">
        <f>Položky!B27</f>
        <v>8</v>
      </c>
      <c r="B10" s="86" t="str">
        <f>Položky!C27</f>
        <v>Trubní vedení</v>
      </c>
      <c r="C10" s="87"/>
      <c r="D10" s="88"/>
      <c r="E10" s="172">
        <f>Položky!BA32</f>
        <v>0</v>
      </c>
      <c r="F10" s="173">
        <f>Položky!BB32</f>
        <v>0</v>
      </c>
      <c r="G10" s="173">
        <f>Položky!BC32</f>
        <v>0</v>
      </c>
      <c r="H10" s="173">
        <f>Položky!BD32</f>
        <v>0</v>
      </c>
      <c r="I10" s="174">
        <f>Položky!BE32</f>
        <v>0</v>
      </c>
    </row>
    <row r="11" spans="1:9" s="11" customFormat="1" x14ac:dyDescent="0.2">
      <c r="A11" s="171" t="str">
        <f>Položky!B33</f>
        <v>96</v>
      </c>
      <c r="B11" s="86" t="str">
        <f>Položky!C33</f>
        <v>Bourání konstrukcí</v>
      </c>
      <c r="C11" s="87"/>
      <c r="D11" s="88"/>
      <c r="E11" s="172">
        <f>Položky!BA36</f>
        <v>0</v>
      </c>
      <c r="F11" s="173">
        <f>Položky!BB36</f>
        <v>0</v>
      </c>
      <c r="G11" s="173">
        <f>Položky!BC36</f>
        <v>0</v>
      </c>
      <c r="H11" s="173">
        <f>Položky!BD36</f>
        <v>0</v>
      </c>
      <c r="I11" s="174">
        <f>Položky!BE36</f>
        <v>0</v>
      </c>
    </row>
    <row r="12" spans="1:9" s="11" customFormat="1" x14ac:dyDescent="0.2">
      <c r="A12" s="171" t="str">
        <f>Položky!B37</f>
        <v>97</v>
      </c>
      <c r="B12" s="86" t="str">
        <f>Položky!C37</f>
        <v>Prorážení otvorů</v>
      </c>
      <c r="C12" s="87"/>
      <c r="D12" s="88"/>
      <c r="E12" s="172">
        <f>Položky!BA41</f>
        <v>0</v>
      </c>
      <c r="F12" s="173">
        <f>Položky!BB41</f>
        <v>0</v>
      </c>
      <c r="G12" s="173">
        <f>Položky!BC41</f>
        <v>0</v>
      </c>
      <c r="H12" s="173">
        <f>Položky!BD41</f>
        <v>0</v>
      </c>
      <c r="I12" s="174">
        <f>Položky!BE41</f>
        <v>0</v>
      </c>
    </row>
    <row r="13" spans="1:9" s="11" customFormat="1" x14ac:dyDescent="0.2">
      <c r="A13" s="171" t="str">
        <f>Položky!B42</f>
        <v>99</v>
      </c>
      <c r="B13" s="86" t="str">
        <f>Položky!C42</f>
        <v>Staveništní přesun hmot</v>
      </c>
      <c r="C13" s="87"/>
      <c r="D13" s="88"/>
      <c r="E13" s="172">
        <f>Položky!BA44</f>
        <v>0</v>
      </c>
      <c r="F13" s="173">
        <f>Položky!BB44</f>
        <v>0</v>
      </c>
      <c r="G13" s="173">
        <f>Položky!BC44</f>
        <v>0</v>
      </c>
      <c r="H13" s="173">
        <f>Položky!BD44</f>
        <v>0</v>
      </c>
      <c r="I13" s="174">
        <f>Položky!BE44</f>
        <v>0</v>
      </c>
    </row>
    <row r="14" spans="1:9" s="11" customFormat="1" x14ac:dyDescent="0.2">
      <c r="A14" s="171" t="str">
        <f>Položky!B45</f>
        <v>721</v>
      </c>
      <c r="B14" s="86" t="str">
        <f>Položky!C45</f>
        <v>Vnitřní kanalizace</v>
      </c>
      <c r="C14" s="87"/>
      <c r="D14" s="88"/>
      <c r="E14" s="172">
        <f>Položky!BA60</f>
        <v>0</v>
      </c>
      <c r="F14" s="173">
        <f>Položky!BB60</f>
        <v>0</v>
      </c>
      <c r="G14" s="173">
        <f>Položky!BC60</f>
        <v>0</v>
      </c>
      <c r="H14" s="173">
        <f>Položky!BD60</f>
        <v>0</v>
      </c>
      <c r="I14" s="174">
        <f>Položky!BE60</f>
        <v>0</v>
      </c>
    </row>
    <row r="15" spans="1:9" s="11" customFormat="1" ht="13.5" thickBot="1" x14ac:dyDescent="0.25">
      <c r="A15" s="171" t="str">
        <f>Položky!B61</f>
        <v>725</v>
      </c>
      <c r="B15" s="86" t="str">
        <f>Položky!C61</f>
        <v>Zařizovací předměty</v>
      </c>
      <c r="C15" s="87"/>
      <c r="D15" s="88"/>
      <c r="E15" s="172">
        <f>Položky!BA70</f>
        <v>0</v>
      </c>
      <c r="F15" s="173">
        <f>Položky!BB70</f>
        <v>0</v>
      </c>
      <c r="G15" s="173">
        <f>Položky!BC70</f>
        <v>0</v>
      </c>
      <c r="H15" s="173">
        <f>Položky!BD70</f>
        <v>0</v>
      </c>
      <c r="I15" s="174">
        <f>Položky!BE70</f>
        <v>0</v>
      </c>
    </row>
    <row r="16" spans="1:9" s="94" customFormat="1" ht="13.5" thickBot="1" x14ac:dyDescent="0.25">
      <c r="A16" s="89"/>
      <c r="B16" s="81" t="s">
        <v>50</v>
      </c>
      <c r="C16" s="81"/>
      <c r="D16" s="90"/>
      <c r="E16" s="91">
        <f>SUM(E7:E15)</f>
        <v>0</v>
      </c>
      <c r="F16" s="92">
        <f>SUM(F7:F15)</f>
        <v>0</v>
      </c>
      <c r="G16" s="92">
        <f>SUM(G7:G15)</f>
        <v>0</v>
      </c>
      <c r="H16" s="92">
        <f>SUM(H7:H15)</f>
        <v>0</v>
      </c>
      <c r="I16" s="93">
        <f>SUM(I7:I15)</f>
        <v>0</v>
      </c>
    </row>
    <row r="17" spans="1:57" x14ac:dyDescent="0.2">
      <c r="A17" s="87"/>
      <c r="B17" s="87"/>
      <c r="C17" s="87"/>
      <c r="D17" s="87"/>
      <c r="E17" s="87"/>
      <c r="F17" s="87"/>
      <c r="G17" s="87"/>
      <c r="H17" s="87"/>
      <c r="I17" s="87"/>
    </row>
    <row r="18" spans="1:57" ht="19.5" customHeight="1" x14ac:dyDescent="0.25">
      <c r="A18" s="95" t="s">
        <v>51</v>
      </c>
      <c r="B18" s="95"/>
      <c r="C18" s="95"/>
      <c r="D18" s="95"/>
      <c r="E18" s="95"/>
      <c r="F18" s="95"/>
      <c r="G18" s="96"/>
      <c r="H18" s="95"/>
      <c r="I18" s="95"/>
      <c r="BA18" s="30"/>
      <c r="BB18" s="30"/>
      <c r="BC18" s="30"/>
      <c r="BD18" s="30"/>
      <c r="BE18" s="30"/>
    </row>
    <row r="19" spans="1:57" ht="13.5" thickBot="1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7" x14ac:dyDescent="0.2">
      <c r="A20" s="98" t="s">
        <v>52</v>
      </c>
      <c r="B20" s="99"/>
      <c r="C20" s="99"/>
      <c r="D20" s="100"/>
      <c r="E20" s="101" t="s">
        <v>53</v>
      </c>
      <c r="F20" s="102" t="s">
        <v>54</v>
      </c>
      <c r="G20" s="103" t="s">
        <v>55</v>
      </c>
      <c r="H20" s="104"/>
      <c r="I20" s="105" t="s">
        <v>53</v>
      </c>
    </row>
    <row r="21" spans="1:57" x14ac:dyDescent="0.2">
      <c r="A21" s="106" t="s">
        <v>171</v>
      </c>
      <c r="B21" s="107"/>
      <c r="C21" s="107"/>
      <c r="D21" s="108"/>
      <c r="E21" s="109" t="s">
        <v>172</v>
      </c>
      <c r="F21" s="110">
        <v>0</v>
      </c>
      <c r="G21" s="111">
        <f>CHOOSE(BA21+1,HSV+PSV,HSV+PSV+Mont,HSV+PSV+Dodavka+Mont,HSV,PSV,Mont,Dodavka,Mont+Dodavka,0)</f>
        <v>0</v>
      </c>
      <c r="H21" s="112"/>
      <c r="I21" s="113">
        <f>E21+F21*G21/100</f>
        <v>0</v>
      </c>
      <c r="BA21">
        <v>0</v>
      </c>
    </row>
    <row r="22" spans="1:57" x14ac:dyDescent="0.2">
      <c r="A22" s="106" t="s">
        <v>173</v>
      </c>
      <c r="B22" s="107"/>
      <c r="C22" s="107"/>
      <c r="D22" s="108"/>
      <c r="E22" s="109" t="s">
        <v>172</v>
      </c>
      <c r="F22" s="110">
        <v>0</v>
      </c>
      <c r="G22" s="111">
        <f>CHOOSE(BA22+1,HSV+PSV,HSV+PSV+Mont,HSV+PSV+Dodavka+Mont,HSV,PSV,Mont,Dodavka,Mont+Dodavka,0)</f>
        <v>0</v>
      </c>
      <c r="H22" s="112"/>
      <c r="I22" s="113">
        <f>E22+F22*G22/100</f>
        <v>0</v>
      </c>
      <c r="BA22">
        <v>0</v>
      </c>
    </row>
    <row r="23" spans="1:57" x14ac:dyDescent="0.2">
      <c r="A23" s="106" t="s">
        <v>174</v>
      </c>
      <c r="B23" s="107"/>
      <c r="C23" s="107"/>
      <c r="D23" s="108"/>
      <c r="E23" s="109" t="s">
        <v>172</v>
      </c>
      <c r="F23" s="110">
        <v>0</v>
      </c>
      <c r="G23" s="111">
        <f>CHOOSE(BA23+1,HSV+PSV,HSV+PSV+Mont,HSV+PSV+Dodavka+Mont,HSV,PSV,Mont,Dodavka,Mont+Dodavka,0)</f>
        <v>0</v>
      </c>
      <c r="H23" s="112"/>
      <c r="I23" s="113">
        <f>E23+F23*G23/100</f>
        <v>0</v>
      </c>
      <c r="BA23">
        <v>0</v>
      </c>
    </row>
    <row r="24" spans="1:57" ht="13.5" thickBot="1" x14ac:dyDescent="0.25">
      <c r="A24" s="114"/>
      <c r="B24" s="115" t="s">
        <v>56</v>
      </c>
      <c r="C24" s="116"/>
      <c r="D24" s="117"/>
      <c r="E24" s="118"/>
      <c r="F24" s="119"/>
      <c r="G24" s="119"/>
      <c r="H24" s="188">
        <f>SUM(I21:I23)</f>
        <v>0</v>
      </c>
      <c r="I24" s="189"/>
    </row>
    <row r="25" spans="1:57" x14ac:dyDescent="0.2">
      <c r="A25" s="97"/>
      <c r="B25" s="97"/>
      <c r="C25" s="97"/>
      <c r="D25" s="97"/>
      <c r="E25" s="97"/>
      <c r="F25" s="97"/>
      <c r="G25" s="97"/>
      <c r="H25" s="97"/>
      <c r="I25" s="97"/>
    </row>
    <row r="26" spans="1:57" x14ac:dyDescent="0.2">
      <c r="B26" s="94"/>
      <c r="F26" s="120"/>
      <c r="G26" s="121"/>
      <c r="H26" s="121"/>
      <c r="I26" s="122"/>
    </row>
    <row r="27" spans="1:57" x14ac:dyDescent="0.2"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zoomScaleNormal="100" workbookViewId="0">
      <selection activeCell="M66" sqref="M66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175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Přestavba WC a splaškové kanalizace ZTI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 KANALIZACE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65</v>
      </c>
      <c r="C7" s="145" t="s">
        <v>66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69</v>
      </c>
      <c r="C8" s="153" t="s">
        <v>70</v>
      </c>
      <c r="D8" s="154" t="s">
        <v>71</v>
      </c>
      <c r="E8" s="155">
        <v>4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9" si="0">IF(AZ8=1,G8,0)</f>
        <v>0</v>
      </c>
      <c r="BB8" s="123">
        <f t="shared" ref="BB8:BB19" si="1">IF(AZ8=2,G8,0)</f>
        <v>0</v>
      </c>
      <c r="BC8" s="123">
        <f t="shared" ref="BC8:BC19" si="2">IF(AZ8=3,G8,0)</f>
        <v>0</v>
      </c>
      <c r="BD8" s="123">
        <f t="shared" ref="BD8:BD19" si="3">IF(AZ8=4,G8,0)</f>
        <v>0</v>
      </c>
      <c r="BE8" s="123">
        <f t="shared" ref="BE8:BE19" si="4">IF(AZ8=5,G8,0)</f>
        <v>0</v>
      </c>
      <c r="CZ8" s="123">
        <v>2.478E-2</v>
      </c>
    </row>
    <row r="9" spans="1:104" ht="22.5" x14ac:dyDescent="0.2">
      <c r="A9" s="151">
        <v>2</v>
      </c>
      <c r="B9" s="152" t="s">
        <v>72</v>
      </c>
      <c r="C9" s="153" t="s">
        <v>73</v>
      </c>
      <c r="D9" s="154" t="s">
        <v>74</v>
      </c>
      <c r="E9" s="155">
        <v>4.8</v>
      </c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0"/>
        <v>0</v>
      </c>
      <c r="BB9" s="123">
        <f t="shared" si="1"/>
        <v>0</v>
      </c>
      <c r="BC9" s="123">
        <f t="shared" si="2"/>
        <v>0</v>
      </c>
      <c r="BD9" s="123">
        <f t="shared" si="3"/>
        <v>0</v>
      </c>
      <c r="BE9" s="123">
        <f t="shared" si="4"/>
        <v>0</v>
      </c>
      <c r="CZ9" s="123">
        <v>0</v>
      </c>
    </row>
    <row r="10" spans="1:104" ht="22.5" x14ac:dyDescent="0.2">
      <c r="A10" s="151">
        <v>3</v>
      </c>
      <c r="B10" s="152" t="s">
        <v>75</v>
      </c>
      <c r="C10" s="153" t="s">
        <v>76</v>
      </c>
      <c r="D10" s="154" t="s">
        <v>74</v>
      </c>
      <c r="E10" s="155">
        <v>200.2</v>
      </c>
      <c r="F10" s="155"/>
      <c r="G10" s="156"/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0"/>
        <v>0</v>
      </c>
      <c r="BB10" s="123">
        <f t="shared" si="1"/>
        <v>0</v>
      </c>
      <c r="BC10" s="123">
        <f t="shared" si="2"/>
        <v>0</v>
      </c>
      <c r="BD10" s="123">
        <f t="shared" si="3"/>
        <v>0</v>
      </c>
      <c r="BE10" s="123">
        <f t="shared" si="4"/>
        <v>0</v>
      </c>
      <c r="CZ10" s="123">
        <v>2.3500000000000001E-3</v>
      </c>
    </row>
    <row r="11" spans="1:104" x14ac:dyDescent="0.2">
      <c r="A11" s="151">
        <v>4</v>
      </c>
      <c r="B11" s="152" t="s">
        <v>77</v>
      </c>
      <c r="C11" s="153" t="s">
        <v>78</v>
      </c>
      <c r="D11" s="154" t="s">
        <v>74</v>
      </c>
      <c r="E11" s="155">
        <v>100.1</v>
      </c>
      <c r="F11" s="155"/>
      <c r="G11" s="156"/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0"/>
        <v>0</v>
      </c>
      <c r="BB11" s="123">
        <f t="shared" si="1"/>
        <v>0</v>
      </c>
      <c r="BC11" s="123">
        <f t="shared" si="2"/>
        <v>0</v>
      </c>
      <c r="BD11" s="123">
        <f t="shared" si="3"/>
        <v>0</v>
      </c>
      <c r="BE11" s="123">
        <f t="shared" si="4"/>
        <v>0</v>
      </c>
      <c r="CZ11" s="123">
        <v>0</v>
      </c>
    </row>
    <row r="12" spans="1:104" x14ac:dyDescent="0.2">
      <c r="A12" s="151">
        <v>5</v>
      </c>
      <c r="B12" s="152" t="s">
        <v>79</v>
      </c>
      <c r="C12" s="153" t="s">
        <v>80</v>
      </c>
      <c r="D12" s="154" t="s">
        <v>74</v>
      </c>
      <c r="E12" s="155">
        <v>12.12</v>
      </c>
      <c r="F12" s="155"/>
      <c r="G12" s="156"/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0"/>
        <v>0</v>
      </c>
      <c r="BB12" s="123">
        <f t="shared" si="1"/>
        <v>0</v>
      </c>
      <c r="BC12" s="123">
        <f t="shared" si="2"/>
        <v>0</v>
      </c>
      <c r="BD12" s="123">
        <f t="shared" si="3"/>
        <v>0</v>
      </c>
      <c r="BE12" s="123">
        <f t="shared" si="4"/>
        <v>0</v>
      </c>
      <c r="CZ12" s="123">
        <v>0</v>
      </c>
    </row>
    <row r="13" spans="1:104" ht="22.5" x14ac:dyDescent="0.2">
      <c r="A13" s="151">
        <v>6</v>
      </c>
      <c r="B13" s="152" t="s">
        <v>81</v>
      </c>
      <c r="C13" s="153" t="s">
        <v>82</v>
      </c>
      <c r="D13" s="154" t="s">
        <v>74</v>
      </c>
      <c r="E13" s="155">
        <v>54.6</v>
      </c>
      <c r="F13" s="155"/>
      <c r="G13" s="156"/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0"/>
        <v>0</v>
      </c>
      <c r="BB13" s="123">
        <f t="shared" si="1"/>
        <v>0</v>
      </c>
      <c r="BC13" s="123">
        <f t="shared" si="2"/>
        <v>0</v>
      </c>
      <c r="BD13" s="123">
        <f t="shared" si="3"/>
        <v>0</v>
      </c>
      <c r="BE13" s="123">
        <f t="shared" si="4"/>
        <v>0</v>
      </c>
      <c r="CZ13" s="123">
        <v>1.7</v>
      </c>
    </row>
    <row r="14" spans="1:104" x14ac:dyDescent="0.2">
      <c r="A14" s="151">
        <v>7</v>
      </c>
      <c r="B14" s="152" t="s">
        <v>83</v>
      </c>
      <c r="C14" s="153" t="s">
        <v>84</v>
      </c>
      <c r="D14" s="154" t="s">
        <v>74</v>
      </c>
      <c r="E14" s="155">
        <v>117</v>
      </c>
      <c r="F14" s="155"/>
      <c r="G14" s="156"/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0"/>
        <v>0</v>
      </c>
      <c r="BB14" s="123">
        <f t="shared" si="1"/>
        <v>0</v>
      </c>
      <c r="BC14" s="123">
        <f t="shared" si="2"/>
        <v>0</v>
      </c>
      <c r="BD14" s="123">
        <f t="shared" si="3"/>
        <v>0</v>
      </c>
      <c r="BE14" s="123">
        <f t="shared" si="4"/>
        <v>0</v>
      </c>
      <c r="CZ14" s="123">
        <v>0</v>
      </c>
    </row>
    <row r="15" spans="1:104" ht="22.5" x14ac:dyDescent="0.2">
      <c r="A15" s="151">
        <v>8</v>
      </c>
      <c r="B15" s="152" t="s">
        <v>85</v>
      </c>
      <c r="C15" s="153" t="s">
        <v>86</v>
      </c>
      <c r="D15" s="154" t="s">
        <v>74</v>
      </c>
      <c r="E15" s="155">
        <v>83.2</v>
      </c>
      <c r="F15" s="155"/>
      <c r="G15" s="156"/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0"/>
        <v>0</v>
      </c>
      <c r="BB15" s="123">
        <f t="shared" si="1"/>
        <v>0</v>
      </c>
      <c r="BC15" s="123">
        <f t="shared" si="2"/>
        <v>0</v>
      </c>
      <c r="BD15" s="123">
        <f t="shared" si="3"/>
        <v>0</v>
      </c>
      <c r="BE15" s="123">
        <f t="shared" si="4"/>
        <v>0</v>
      </c>
      <c r="CZ15" s="123">
        <v>0</v>
      </c>
    </row>
    <row r="16" spans="1:104" x14ac:dyDescent="0.2">
      <c r="A16" s="151">
        <v>9</v>
      </c>
      <c r="B16" s="152" t="s">
        <v>87</v>
      </c>
      <c r="C16" s="153" t="s">
        <v>88</v>
      </c>
      <c r="D16" s="154" t="s">
        <v>74</v>
      </c>
      <c r="E16" s="155">
        <v>83.2</v>
      </c>
      <c r="F16" s="155"/>
      <c r="G16" s="156"/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0"/>
        <v>0</v>
      </c>
      <c r="BB16" s="123">
        <f t="shared" si="1"/>
        <v>0</v>
      </c>
      <c r="BC16" s="123">
        <f t="shared" si="2"/>
        <v>0</v>
      </c>
      <c r="BD16" s="123">
        <f t="shared" si="3"/>
        <v>0</v>
      </c>
      <c r="BE16" s="123">
        <f t="shared" si="4"/>
        <v>0</v>
      </c>
      <c r="CZ16" s="123">
        <v>0</v>
      </c>
    </row>
    <row r="17" spans="1:104" ht="22.5" x14ac:dyDescent="0.2">
      <c r="A17" s="151">
        <v>10</v>
      </c>
      <c r="B17" s="152" t="s">
        <v>89</v>
      </c>
      <c r="C17" s="153" t="s">
        <v>90</v>
      </c>
      <c r="D17" s="154" t="s">
        <v>91</v>
      </c>
      <c r="E17" s="155">
        <v>59.4</v>
      </c>
      <c r="F17" s="155"/>
      <c r="G17" s="156"/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0"/>
        <v>0</v>
      </c>
      <c r="BB17" s="123">
        <f t="shared" si="1"/>
        <v>0</v>
      </c>
      <c r="BC17" s="123">
        <f t="shared" si="2"/>
        <v>0</v>
      </c>
      <c r="BD17" s="123">
        <f t="shared" si="3"/>
        <v>0</v>
      </c>
      <c r="BE17" s="123">
        <f t="shared" si="4"/>
        <v>0</v>
      </c>
      <c r="CZ17" s="123">
        <v>0</v>
      </c>
    </row>
    <row r="18" spans="1:104" ht="22.5" x14ac:dyDescent="0.2">
      <c r="A18" s="151">
        <v>11</v>
      </c>
      <c r="B18" s="152" t="s">
        <v>92</v>
      </c>
      <c r="C18" s="153" t="s">
        <v>93</v>
      </c>
      <c r="D18" s="154" t="s">
        <v>91</v>
      </c>
      <c r="E18" s="155">
        <v>240</v>
      </c>
      <c r="F18" s="155"/>
      <c r="G18" s="156"/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0"/>
        <v>0</v>
      </c>
      <c r="BB18" s="123">
        <f t="shared" si="1"/>
        <v>0</v>
      </c>
      <c r="BC18" s="123">
        <f t="shared" si="2"/>
        <v>0</v>
      </c>
      <c r="BD18" s="123">
        <f t="shared" si="3"/>
        <v>0</v>
      </c>
      <c r="BE18" s="123">
        <f t="shared" si="4"/>
        <v>0</v>
      </c>
      <c r="CZ18" s="123">
        <v>9.8999999999999999E-4</v>
      </c>
    </row>
    <row r="19" spans="1:104" x14ac:dyDescent="0.2">
      <c r="A19" s="151">
        <v>12</v>
      </c>
      <c r="B19" s="152" t="s">
        <v>94</v>
      </c>
      <c r="C19" s="153" t="s">
        <v>95</v>
      </c>
      <c r="D19" s="154" t="s">
        <v>91</v>
      </c>
      <c r="E19" s="155">
        <v>240</v>
      </c>
      <c r="F19" s="155"/>
      <c r="G19" s="156"/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0</v>
      </c>
    </row>
    <row r="20" spans="1:104" x14ac:dyDescent="0.2">
      <c r="A20" s="157"/>
      <c r="B20" s="158" t="s">
        <v>67</v>
      </c>
      <c r="C20" s="159" t="str">
        <f>CONCATENATE(B7," ",C7)</f>
        <v>1 Zemní práce</v>
      </c>
      <c r="D20" s="157"/>
      <c r="E20" s="160"/>
      <c r="F20" s="160"/>
      <c r="G20" s="161"/>
      <c r="O20" s="150">
        <v>4</v>
      </c>
      <c r="BA20" s="162">
        <f>SUM(BA7:BA19)</f>
        <v>0</v>
      </c>
      <c r="BB20" s="162">
        <f>SUM(BB7:BB19)</f>
        <v>0</v>
      </c>
      <c r="BC20" s="162">
        <f>SUM(BC7:BC19)</f>
        <v>0</v>
      </c>
      <c r="BD20" s="162">
        <f>SUM(BD7:BD19)</f>
        <v>0</v>
      </c>
      <c r="BE20" s="162">
        <f>SUM(BE7:BE19)</f>
        <v>0</v>
      </c>
    </row>
    <row r="21" spans="1:104" x14ac:dyDescent="0.2">
      <c r="A21" s="143" t="s">
        <v>64</v>
      </c>
      <c r="B21" s="144" t="s">
        <v>96</v>
      </c>
      <c r="C21" s="145" t="s">
        <v>97</v>
      </c>
      <c r="D21" s="146"/>
      <c r="E21" s="147"/>
      <c r="F21" s="147"/>
      <c r="G21" s="148"/>
      <c r="H21" s="149"/>
      <c r="I21" s="149"/>
      <c r="O21" s="150">
        <v>1</v>
      </c>
    </row>
    <row r="22" spans="1:104" ht="22.5" x14ac:dyDescent="0.2">
      <c r="A22" s="151">
        <v>13</v>
      </c>
      <c r="B22" s="152" t="s">
        <v>98</v>
      </c>
      <c r="C22" s="153" t="s">
        <v>99</v>
      </c>
      <c r="D22" s="154" t="s">
        <v>74</v>
      </c>
      <c r="E22" s="155">
        <v>15.6</v>
      </c>
      <c r="F22" s="155"/>
      <c r="G22" s="156"/>
      <c r="O22" s="150">
        <v>2</v>
      </c>
      <c r="AA22" s="123">
        <v>12</v>
      </c>
      <c r="AB22" s="123">
        <v>0</v>
      </c>
      <c r="AC22" s="123">
        <v>13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1.8907700000000001</v>
      </c>
    </row>
    <row r="23" spans="1:104" x14ac:dyDescent="0.2">
      <c r="A23" s="157"/>
      <c r="B23" s="158" t="s">
        <v>67</v>
      </c>
      <c r="C23" s="159" t="str">
        <f>CONCATENATE(B21," ",C21)</f>
        <v>4 Vodorovné konstrukce</v>
      </c>
      <c r="D23" s="157"/>
      <c r="E23" s="160"/>
      <c r="F23" s="160"/>
      <c r="G23" s="161"/>
      <c r="O23" s="150">
        <v>4</v>
      </c>
      <c r="BA23" s="162">
        <f>SUM(BA21:BA22)</f>
        <v>0</v>
      </c>
      <c r="BB23" s="162">
        <f>SUM(BB21:BB22)</f>
        <v>0</v>
      </c>
      <c r="BC23" s="162">
        <f>SUM(BC21:BC22)</f>
        <v>0</v>
      </c>
      <c r="BD23" s="162">
        <f>SUM(BD21:BD22)</f>
        <v>0</v>
      </c>
      <c r="BE23" s="162">
        <f>SUM(BE21:BE22)</f>
        <v>0</v>
      </c>
    </row>
    <row r="24" spans="1:104" x14ac:dyDescent="0.2">
      <c r="A24" s="143" t="s">
        <v>64</v>
      </c>
      <c r="B24" s="144" t="s">
        <v>100</v>
      </c>
      <c r="C24" s="145" t="s">
        <v>101</v>
      </c>
      <c r="D24" s="146"/>
      <c r="E24" s="147"/>
      <c r="F24" s="147"/>
      <c r="G24" s="148"/>
      <c r="H24" s="149"/>
      <c r="I24" s="149"/>
      <c r="O24" s="150">
        <v>1</v>
      </c>
    </row>
    <row r="25" spans="1:104" ht="22.5" x14ac:dyDescent="0.2">
      <c r="A25" s="151">
        <v>14</v>
      </c>
      <c r="B25" s="152" t="s">
        <v>65</v>
      </c>
      <c r="C25" s="153" t="s">
        <v>102</v>
      </c>
      <c r="D25" s="154" t="s">
        <v>91</v>
      </c>
      <c r="E25" s="155">
        <v>59.4</v>
      </c>
      <c r="F25" s="155"/>
      <c r="G25" s="156"/>
      <c r="O25" s="150">
        <v>2</v>
      </c>
      <c r="AA25" s="123">
        <v>12</v>
      </c>
      <c r="AB25" s="123">
        <v>0</v>
      </c>
      <c r="AC25" s="123">
        <v>14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 t="s">
        <v>67</v>
      </c>
      <c r="C26" s="159" t="str">
        <f>CONCATENATE(B24," ",C24)</f>
        <v>5 Komunikace</v>
      </c>
      <c r="D26" s="157"/>
      <c r="E26" s="160"/>
      <c r="F26" s="160"/>
      <c r="G26" s="161"/>
      <c r="O26" s="150">
        <v>4</v>
      </c>
      <c r="BA26" s="162">
        <f>SUM(BA24:BA25)</f>
        <v>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64</v>
      </c>
      <c r="B27" s="144" t="s">
        <v>103</v>
      </c>
      <c r="C27" s="145" t="s">
        <v>104</v>
      </c>
      <c r="D27" s="146"/>
      <c r="E27" s="147"/>
      <c r="F27" s="147"/>
      <c r="G27" s="148"/>
      <c r="H27" s="149"/>
      <c r="I27" s="149"/>
      <c r="O27" s="150">
        <v>1</v>
      </c>
    </row>
    <row r="28" spans="1:104" ht="22.5" x14ac:dyDescent="0.2">
      <c r="A28" s="151">
        <v>15</v>
      </c>
      <c r="B28" s="152" t="s">
        <v>105</v>
      </c>
      <c r="C28" s="153" t="s">
        <v>106</v>
      </c>
      <c r="D28" s="154" t="s">
        <v>107</v>
      </c>
      <c r="E28" s="155">
        <v>4</v>
      </c>
      <c r="F28" s="155"/>
      <c r="G28" s="156"/>
      <c r="O28" s="150">
        <v>2</v>
      </c>
      <c r="AA28" s="123">
        <v>12</v>
      </c>
      <c r="AB28" s="123">
        <v>0</v>
      </c>
      <c r="AC28" s="123">
        <v>15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0.2</v>
      </c>
    </row>
    <row r="29" spans="1:104" x14ac:dyDescent="0.2">
      <c r="A29" s="151">
        <v>16</v>
      </c>
      <c r="B29" s="152" t="s">
        <v>108</v>
      </c>
      <c r="C29" s="153" t="s">
        <v>109</v>
      </c>
      <c r="D29" s="154" t="s">
        <v>71</v>
      </c>
      <c r="E29" s="155">
        <v>331</v>
      </c>
      <c r="F29" s="155"/>
      <c r="G29" s="156"/>
      <c r="O29" s="150">
        <v>2</v>
      </c>
      <c r="AA29" s="123">
        <v>12</v>
      </c>
      <c r="AB29" s="123">
        <v>0</v>
      </c>
      <c r="AC29" s="123">
        <v>16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1">
        <v>17</v>
      </c>
      <c r="B30" s="152" t="s">
        <v>110</v>
      </c>
      <c r="C30" s="153" t="s">
        <v>111</v>
      </c>
      <c r="D30" s="154" t="s">
        <v>107</v>
      </c>
      <c r="E30" s="155">
        <v>11</v>
      </c>
      <c r="F30" s="155"/>
      <c r="G30" s="156"/>
      <c r="O30" s="150">
        <v>2</v>
      </c>
      <c r="AA30" s="123">
        <v>12</v>
      </c>
      <c r="AB30" s="123">
        <v>1</v>
      </c>
      <c r="AC30" s="123">
        <v>17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5.9999999999999995E-4</v>
      </c>
    </row>
    <row r="31" spans="1:104" x14ac:dyDescent="0.2">
      <c r="A31" s="151">
        <v>18</v>
      </c>
      <c r="B31" s="152" t="s">
        <v>112</v>
      </c>
      <c r="C31" s="153" t="s">
        <v>113</v>
      </c>
      <c r="D31" s="154" t="s">
        <v>107</v>
      </c>
      <c r="E31" s="155">
        <v>2</v>
      </c>
      <c r="F31" s="155"/>
      <c r="G31" s="156"/>
      <c r="O31" s="150">
        <v>2</v>
      </c>
      <c r="AA31" s="123">
        <v>12</v>
      </c>
      <c r="AB31" s="123">
        <v>0</v>
      </c>
      <c r="AC31" s="123">
        <v>18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2.08562</v>
      </c>
    </row>
    <row r="32" spans="1:104" x14ac:dyDescent="0.2">
      <c r="A32" s="157"/>
      <c r="B32" s="158" t="s">
        <v>67</v>
      </c>
      <c r="C32" s="159" t="str">
        <f>CONCATENATE(B27," ",C27)</f>
        <v>8 Trubní vedení</v>
      </c>
      <c r="D32" s="157"/>
      <c r="E32" s="160"/>
      <c r="F32" s="160"/>
      <c r="G32" s="161"/>
      <c r="O32" s="150">
        <v>4</v>
      </c>
      <c r="BA32" s="162">
        <f>SUM(BA27:BA31)</f>
        <v>0</v>
      </c>
      <c r="BB32" s="162">
        <f>SUM(BB27:BB31)</f>
        <v>0</v>
      </c>
      <c r="BC32" s="162">
        <f>SUM(BC27:BC31)</f>
        <v>0</v>
      </c>
      <c r="BD32" s="162">
        <f>SUM(BD27:BD31)</f>
        <v>0</v>
      </c>
      <c r="BE32" s="162">
        <f>SUM(BE27:BE31)</f>
        <v>0</v>
      </c>
    </row>
    <row r="33" spans="1:104" x14ac:dyDescent="0.2">
      <c r="A33" s="143" t="s">
        <v>64</v>
      </c>
      <c r="B33" s="144" t="s">
        <v>114</v>
      </c>
      <c r="C33" s="145" t="s">
        <v>115</v>
      </c>
      <c r="D33" s="146"/>
      <c r="E33" s="147"/>
      <c r="F33" s="147"/>
      <c r="G33" s="148"/>
      <c r="H33" s="149"/>
      <c r="I33" s="149"/>
      <c r="O33" s="150">
        <v>1</v>
      </c>
    </row>
    <row r="34" spans="1:104" ht="22.5" x14ac:dyDescent="0.2">
      <c r="A34" s="151">
        <v>19</v>
      </c>
      <c r="B34" s="152" t="s">
        <v>116</v>
      </c>
      <c r="C34" s="153" t="s">
        <v>117</v>
      </c>
      <c r="D34" s="154" t="s">
        <v>74</v>
      </c>
      <c r="E34" s="155">
        <v>9</v>
      </c>
      <c r="F34" s="155"/>
      <c r="G34" s="156"/>
      <c r="O34" s="150">
        <v>2</v>
      </c>
      <c r="AA34" s="123">
        <v>12</v>
      </c>
      <c r="AB34" s="123">
        <v>0</v>
      </c>
      <c r="AC34" s="123">
        <v>19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ht="22.5" x14ac:dyDescent="0.2">
      <c r="A35" s="151">
        <v>20</v>
      </c>
      <c r="B35" s="152" t="s">
        <v>118</v>
      </c>
      <c r="C35" s="153" t="s">
        <v>119</v>
      </c>
      <c r="D35" s="154" t="s">
        <v>120</v>
      </c>
      <c r="E35" s="155">
        <v>16</v>
      </c>
      <c r="F35" s="155"/>
      <c r="G35" s="156"/>
      <c r="O35" s="150">
        <v>2</v>
      </c>
      <c r="AA35" s="123">
        <v>12</v>
      </c>
      <c r="AB35" s="123">
        <v>0</v>
      </c>
      <c r="AC35" s="123">
        <v>20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 t="s">
        <v>67</v>
      </c>
      <c r="C36" s="159" t="str">
        <f>CONCATENATE(B33," ",C33)</f>
        <v>96 Bourání konstrukcí</v>
      </c>
      <c r="D36" s="157"/>
      <c r="E36" s="160"/>
      <c r="F36" s="160"/>
      <c r="G36" s="161"/>
      <c r="O36" s="150">
        <v>4</v>
      </c>
      <c r="BA36" s="162">
        <f>SUM(BA33:BA35)</f>
        <v>0</v>
      </c>
      <c r="BB36" s="162">
        <f>SUM(BB33:BB35)</f>
        <v>0</v>
      </c>
      <c r="BC36" s="162">
        <f>SUM(BC33:BC35)</f>
        <v>0</v>
      </c>
      <c r="BD36" s="162">
        <f>SUM(BD33:BD35)</f>
        <v>0</v>
      </c>
      <c r="BE36" s="162">
        <f>SUM(BE33:BE35)</f>
        <v>0</v>
      </c>
    </row>
    <row r="37" spans="1:104" x14ac:dyDescent="0.2">
      <c r="A37" s="143" t="s">
        <v>64</v>
      </c>
      <c r="B37" s="144" t="s">
        <v>121</v>
      </c>
      <c r="C37" s="145" t="s">
        <v>122</v>
      </c>
      <c r="D37" s="146"/>
      <c r="E37" s="147"/>
      <c r="F37" s="147"/>
      <c r="G37" s="148"/>
      <c r="H37" s="149"/>
      <c r="I37" s="149"/>
      <c r="O37" s="150">
        <v>1</v>
      </c>
    </row>
    <row r="38" spans="1:104" ht="22.5" x14ac:dyDescent="0.2">
      <c r="A38" s="151">
        <v>21</v>
      </c>
      <c r="B38" s="152" t="s">
        <v>123</v>
      </c>
      <c r="C38" s="153" t="s">
        <v>124</v>
      </c>
      <c r="D38" s="154" t="s">
        <v>71</v>
      </c>
      <c r="E38" s="155">
        <v>54.5</v>
      </c>
      <c r="F38" s="155"/>
      <c r="G38" s="156"/>
      <c r="O38" s="150">
        <v>2</v>
      </c>
      <c r="AA38" s="123">
        <v>12</v>
      </c>
      <c r="AB38" s="123">
        <v>0</v>
      </c>
      <c r="AC38" s="123">
        <v>21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4.8999999999999998E-4</v>
      </c>
    </row>
    <row r="39" spans="1:104" ht="22.5" x14ac:dyDescent="0.2">
      <c r="A39" s="151">
        <v>22</v>
      </c>
      <c r="B39" s="152" t="s">
        <v>125</v>
      </c>
      <c r="C39" s="153" t="s">
        <v>126</v>
      </c>
      <c r="D39" s="154" t="s">
        <v>127</v>
      </c>
      <c r="E39" s="155">
        <v>21</v>
      </c>
      <c r="F39" s="155"/>
      <c r="G39" s="156"/>
      <c r="O39" s="150">
        <v>2</v>
      </c>
      <c r="AA39" s="123">
        <v>12</v>
      </c>
      <c r="AB39" s="123">
        <v>0</v>
      </c>
      <c r="AC39" s="123">
        <v>22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 x14ac:dyDescent="0.2">
      <c r="A40" s="151">
        <v>23</v>
      </c>
      <c r="B40" s="152" t="s">
        <v>128</v>
      </c>
      <c r="C40" s="153" t="s">
        <v>129</v>
      </c>
      <c r="D40" s="154" t="s">
        <v>127</v>
      </c>
      <c r="E40" s="155">
        <v>21</v>
      </c>
      <c r="F40" s="155"/>
      <c r="G40" s="156"/>
      <c r="O40" s="150">
        <v>2</v>
      </c>
      <c r="AA40" s="123">
        <v>12</v>
      </c>
      <c r="AB40" s="123">
        <v>0</v>
      </c>
      <c r="AC40" s="123">
        <v>23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7"/>
      <c r="B41" s="158" t="s">
        <v>67</v>
      </c>
      <c r="C41" s="159" t="str">
        <f>CONCATENATE(B37," ",C37)</f>
        <v>97 Prorážení otvorů</v>
      </c>
      <c r="D41" s="157"/>
      <c r="E41" s="160"/>
      <c r="F41" s="160"/>
      <c r="G41" s="161"/>
      <c r="O41" s="150">
        <v>4</v>
      </c>
      <c r="BA41" s="162">
        <f>SUM(BA37:BA40)</f>
        <v>0</v>
      </c>
      <c r="BB41" s="162">
        <f>SUM(BB37:BB40)</f>
        <v>0</v>
      </c>
      <c r="BC41" s="162">
        <f>SUM(BC37:BC40)</f>
        <v>0</v>
      </c>
      <c r="BD41" s="162">
        <f>SUM(BD37:BD40)</f>
        <v>0</v>
      </c>
      <c r="BE41" s="162">
        <f>SUM(BE37:BE40)</f>
        <v>0</v>
      </c>
    </row>
    <row r="42" spans="1:104" x14ac:dyDescent="0.2">
      <c r="A42" s="143" t="s">
        <v>64</v>
      </c>
      <c r="B42" s="144" t="s">
        <v>130</v>
      </c>
      <c r="C42" s="145" t="s">
        <v>131</v>
      </c>
      <c r="D42" s="146"/>
      <c r="E42" s="147"/>
      <c r="F42" s="147"/>
      <c r="G42" s="148"/>
      <c r="H42" s="149"/>
      <c r="I42" s="149"/>
      <c r="O42" s="150">
        <v>1</v>
      </c>
    </row>
    <row r="43" spans="1:104" x14ac:dyDescent="0.2">
      <c r="A43" s="151">
        <v>24</v>
      </c>
      <c r="B43" s="152" t="s">
        <v>132</v>
      </c>
      <c r="C43" s="153" t="s">
        <v>133</v>
      </c>
      <c r="D43" s="154" t="s">
        <v>127</v>
      </c>
      <c r="E43" s="155">
        <v>93.6</v>
      </c>
      <c r="F43" s="155"/>
      <c r="G43" s="156"/>
      <c r="O43" s="150">
        <v>2</v>
      </c>
      <c r="AA43" s="123">
        <v>12</v>
      </c>
      <c r="AB43" s="123">
        <v>0</v>
      </c>
      <c r="AC43" s="123">
        <v>24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 t="s">
        <v>67</v>
      </c>
      <c r="C44" s="159" t="str">
        <f>CONCATENATE(B42," ",C42)</f>
        <v>99 Staveništní přesun hmot</v>
      </c>
      <c r="D44" s="157"/>
      <c r="E44" s="160"/>
      <c r="F44" s="160"/>
      <c r="G44" s="161"/>
      <c r="O44" s="150">
        <v>4</v>
      </c>
      <c r="BA44" s="162">
        <f>SUM(BA42:BA43)</f>
        <v>0</v>
      </c>
      <c r="BB44" s="162">
        <f>SUM(BB42:BB43)</f>
        <v>0</v>
      </c>
      <c r="BC44" s="162">
        <f>SUM(BC42:BC43)</f>
        <v>0</v>
      </c>
      <c r="BD44" s="162">
        <f>SUM(BD42:BD43)</f>
        <v>0</v>
      </c>
      <c r="BE44" s="162">
        <f>SUM(BE42:BE43)</f>
        <v>0</v>
      </c>
    </row>
    <row r="45" spans="1:104" x14ac:dyDescent="0.2">
      <c r="A45" s="143" t="s">
        <v>64</v>
      </c>
      <c r="B45" s="144" t="s">
        <v>134</v>
      </c>
      <c r="C45" s="145" t="s">
        <v>135</v>
      </c>
      <c r="D45" s="146"/>
      <c r="E45" s="147"/>
      <c r="F45" s="147"/>
      <c r="G45" s="148"/>
      <c r="H45" s="149"/>
      <c r="I45" s="149"/>
      <c r="O45" s="150">
        <v>1</v>
      </c>
    </row>
    <row r="46" spans="1:104" x14ac:dyDescent="0.2">
      <c r="A46" s="151">
        <v>25</v>
      </c>
      <c r="B46" s="152" t="s">
        <v>136</v>
      </c>
      <c r="C46" s="153" t="s">
        <v>137</v>
      </c>
      <c r="D46" s="154" t="s">
        <v>71</v>
      </c>
      <c r="E46" s="155">
        <v>9</v>
      </c>
      <c r="F46" s="155"/>
      <c r="G46" s="156"/>
      <c r="O46" s="150">
        <v>2</v>
      </c>
      <c r="AA46" s="123">
        <v>12</v>
      </c>
      <c r="AB46" s="123">
        <v>0</v>
      </c>
      <c r="AC46" s="123">
        <v>25</v>
      </c>
      <c r="AZ46" s="123">
        <v>2</v>
      </c>
      <c r="BA46" s="123">
        <f t="shared" ref="BA46:BA59" si="5">IF(AZ46=1,G46,0)</f>
        <v>0</v>
      </c>
      <c r="BB46" s="123">
        <f t="shared" ref="BB46:BB59" si="6">IF(AZ46=2,G46,0)</f>
        <v>0</v>
      </c>
      <c r="BC46" s="123">
        <f t="shared" ref="BC46:BC59" si="7">IF(AZ46=3,G46,0)</f>
        <v>0</v>
      </c>
      <c r="BD46" s="123">
        <f t="shared" ref="BD46:BD59" si="8">IF(AZ46=4,G46,0)</f>
        <v>0</v>
      </c>
      <c r="BE46" s="123">
        <f t="shared" ref="BE46:BE59" si="9">IF(AZ46=5,G46,0)</f>
        <v>0</v>
      </c>
      <c r="CZ46" s="123">
        <v>3.175E-2</v>
      </c>
    </row>
    <row r="47" spans="1:104" x14ac:dyDescent="0.2">
      <c r="A47" s="151">
        <v>26</v>
      </c>
      <c r="B47" s="152" t="s">
        <v>138</v>
      </c>
      <c r="C47" s="153" t="s">
        <v>139</v>
      </c>
      <c r="D47" s="154" t="s">
        <v>71</v>
      </c>
      <c r="E47" s="155">
        <v>35</v>
      </c>
      <c r="F47" s="155"/>
      <c r="G47" s="156"/>
      <c r="O47" s="150">
        <v>2</v>
      </c>
      <c r="AA47" s="123">
        <v>12</v>
      </c>
      <c r="AB47" s="123">
        <v>0</v>
      </c>
      <c r="AC47" s="123">
        <v>26</v>
      </c>
      <c r="AZ47" s="123">
        <v>2</v>
      </c>
      <c r="BA47" s="123">
        <f t="shared" si="5"/>
        <v>0</v>
      </c>
      <c r="BB47" s="123">
        <f t="shared" si="6"/>
        <v>0</v>
      </c>
      <c r="BC47" s="123">
        <f t="shared" si="7"/>
        <v>0</v>
      </c>
      <c r="BD47" s="123">
        <f t="shared" si="8"/>
        <v>0</v>
      </c>
      <c r="BE47" s="123">
        <f t="shared" si="9"/>
        <v>0</v>
      </c>
      <c r="CZ47" s="123">
        <v>3.175E-2</v>
      </c>
    </row>
    <row r="48" spans="1:104" x14ac:dyDescent="0.2">
      <c r="A48" s="151">
        <v>27</v>
      </c>
      <c r="B48" s="152" t="s">
        <v>140</v>
      </c>
      <c r="C48" s="153" t="s">
        <v>141</v>
      </c>
      <c r="D48" s="154" t="s">
        <v>71</v>
      </c>
      <c r="E48" s="155">
        <v>84</v>
      </c>
      <c r="F48" s="155"/>
      <c r="G48" s="156"/>
      <c r="O48" s="150">
        <v>2</v>
      </c>
      <c r="AA48" s="123">
        <v>12</v>
      </c>
      <c r="AB48" s="123">
        <v>0</v>
      </c>
      <c r="AC48" s="123">
        <v>27</v>
      </c>
      <c r="AZ48" s="123">
        <v>2</v>
      </c>
      <c r="BA48" s="123">
        <f t="shared" si="5"/>
        <v>0</v>
      </c>
      <c r="BB48" s="123">
        <f t="shared" si="6"/>
        <v>0</v>
      </c>
      <c r="BC48" s="123">
        <f t="shared" si="7"/>
        <v>0</v>
      </c>
      <c r="BD48" s="123">
        <f t="shared" si="8"/>
        <v>0</v>
      </c>
      <c r="BE48" s="123">
        <f t="shared" si="9"/>
        <v>0</v>
      </c>
      <c r="CZ48" s="123">
        <v>3.175E-2</v>
      </c>
    </row>
    <row r="49" spans="1:104" x14ac:dyDescent="0.2">
      <c r="A49" s="151">
        <v>28</v>
      </c>
      <c r="B49" s="152" t="s">
        <v>142</v>
      </c>
      <c r="C49" s="153" t="s">
        <v>143</v>
      </c>
      <c r="D49" s="154" t="s">
        <v>71</v>
      </c>
      <c r="E49" s="155">
        <v>35</v>
      </c>
      <c r="F49" s="155"/>
      <c r="G49" s="156"/>
      <c r="O49" s="150">
        <v>2</v>
      </c>
      <c r="AA49" s="123">
        <v>12</v>
      </c>
      <c r="AB49" s="123">
        <v>0</v>
      </c>
      <c r="AC49" s="123">
        <v>28</v>
      </c>
      <c r="AZ49" s="123">
        <v>2</v>
      </c>
      <c r="BA49" s="123">
        <f t="shared" si="5"/>
        <v>0</v>
      </c>
      <c r="BB49" s="123">
        <f t="shared" si="6"/>
        <v>0</v>
      </c>
      <c r="BC49" s="123">
        <f t="shared" si="7"/>
        <v>0</v>
      </c>
      <c r="BD49" s="123">
        <f t="shared" si="8"/>
        <v>0</v>
      </c>
      <c r="BE49" s="123">
        <f t="shared" si="9"/>
        <v>0</v>
      </c>
      <c r="CZ49" s="123">
        <v>5.1999999999999995E-4</v>
      </c>
    </row>
    <row r="50" spans="1:104" ht="22.5" x14ac:dyDescent="0.2">
      <c r="A50" s="151">
        <v>29</v>
      </c>
      <c r="B50" s="152" t="s">
        <v>142</v>
      </c>
      <c r="C50" s="153" t="s">
        <v>144</v>
      </c>
      <c r="D50" s="154" t="s">
        <v>71</v>
      </c>
      <c r="E50" s="155">
        <v>4</v>
      </c>
      <c r="F50" s="155"/>
      <c r="G50" s="156"/>
      <c r="O50" s="150">
        <v>2</v>
      </c>
      <c r="AA50" s="123">
        <v>12</v>
      </c>
      <c r="AB50" s="123">
        <v>0</v>
      </c>
      <c r="AC50" s="123">
        <v>29</v>
      </c>
      <c r="AZ50" s="123">
        <v>2</v>
      </c>
      <c r="BA50" s="123">
        <f t="shared" si="5"/>
        <v>0</v>
      </c>
      <c r="BB50" s="123">
        <f t="shared" si="6"/>
        <v>0</v>
      </c>
      <c r="BC50" s="123">
        <f t="shared" si="7"/>
        <v>0</v>
      </c>
      <c r="BD50" s="123">
        <f t="shared" si="8"/>
        <v>0</v>
      </c>
      <c r="BE50" s="123">
        <f t="shared" si="9"/>
        <v>0</v>
      </c>
      <c r="CZ50" s="123">
        <v>5.1999999999999995E-4</v>
      </c>
    </row>
    <row r="51" spans="1:104" x14ac:dyDescent="0.2">
      <c r="A51" s="151">
        <v>30</v>
      </c>
      <c r="B51" s="152" t="s">
        <v>145</v>
      </c>
      <c r="C51" s="153" t="s">
        <v>146</v>
      </c>
      <c r="D51" s="154" t="s">
        <v>71</v>
      </c>
      <c r="E51" s="155">
        <v>6</v>
      </c>
      <c r="F51" s="155"/>
      <c r="G51" s="156"/>
      <c r="O51" s="150">
        <v>2</v>
      </c>
      <c r="AA51" s="123">
        <v>12</v>
      </c>
      <c r="AB51" s="123">
        <v>0</v>
      </c>
      <c r="AC51" s="123">
        <v>30</v>
      </c>
      <c r="AZ51" s="123">
        <v>2</v>
      </c>
      <c r="BA51" s="123">
        <f t="shared" si="5"/>
        <v>0</v>
      </c>
      <c r="BB51" s="123">
        <f t="shared" si="6"/>
        <v>0</v>
      </c>
      <c r="BC51" s="123">
        <f t="shared" si="7"/>
        <v>0</v>
      </c>
      <c r="BD51" s="123">
        <f t="shared" si="8"/>
        <v>0</v>
      </c>
      <c r="BE51" s="123">
        <f t="shared" si="9"/>
        <v>0</v>
      </c>
      <c r="CZ51" s="123">
        <v>7.7999999999999999E-4</v>
      </c>
    </row>
    <row r="52" spans="1:104" ht="22.5" x14ac:dyDescent="0.2">
      <c r="A52" s="151">
        <v>31</v>
      </c>
      <c r="B52" s="152" t="s">
        <v>145</v>
      </c>
      <c r="C52" s="153" t="s">
        <v>147</v>
      </c>
      <c r="D52" s="154" t="s">
        <v>71</v>
      </c>
      <c r="E52" s="155">
        <v>1.5</v>
      </c>
      <c r="F52" s="155"/>
      <c r="G52" s="156"/>
      <c r="O52" s="150">
        <v>2</v>
      </c>
      <c r="AA52" s="123">
        <v>12</v>
      </c>
      <c r="AB52" s="123">
        <v>0</v>
      </c>
      <c r="AC52" s="123">
        <v>31</v>
      </c>
      <c r="AZ52" s="123">
        <v>2</v>
      </c>
      <c r="BA52" s="123">
        <f t="shared" si="5"/>
        <v>0</v>
      </c>
      <c r="BB52" s="123">
        <f t="shared" si="6"/>
        <v>0</v>
      </c>
      <c r="BC52" s="123">
        <f t="shared" si="7"/>
        <v>0</v>
      </c>
      <c r="BD52" s="123">
        <f t="shared" si="8"/>
        <v>0</v>
      </c>
      <c r="BE52" s="123">
        <f t="shared" si="9"/>
        <v>0</v>
      </c>
      <c r="CZ52" s="123">
        <v>7.7999999999999999E-4</v>
      </c>
    </row>
    <row r="53" spans="1:104" x14ac:dyDescent="0.2">
      <c r="A53" s="151">
        <v>32</v>
      </c>
      <c r="B53" s="152" t="s">
        <v>148</v>
      </c>
      <c r="C53" s="153" t="s">
        <v>149</v>
      </c>
      <c r="D53" s="154" t="s">
        <v>71</v>
      </c>
      <c r="E53" s="155">
        <v>1.5</v>
      </c>
      <c r="F53" s="155"/>
      <c r="G53" s="156"/>
      <c r="O53" s="150">
        <v>2</v>
      </c>
      <c r="AA53" s="123">
        <v>12</v>
      </c>
      <c r="AB53" s="123">
        <v>0</v>
      </c>
      <c r="AC53" s="123">
        <v>32</v>
      </c>
      <c r="AZ53" s="123">
        <v>2</v>
      </c>
      <c r="BA53" s="123">
        <f t="shared" si="5"/>
        <v>0</v>
      </c>
      <c r="BB53" s="123">
        <f t="shared" si="6"/>
        <v>0</v>
      </c>
      <c r="BC53" s="123">
        <f t="shared" si="7"/>
        <v>0</v>
      </c>
      <c r="BD53" s="123">
        <f t="shared" si="8"/>
        <v>0</v>
      </c>
      <c r="BE53" s="123">
        <f t="shared" si="9"/>
        <v>0</v>
      </c>
      <c r="CZ53" s="123">
        <v>1.31E-3</v>
      </c>
    </row>
    <row r="54" spans="1:104" x14ac:dyDescent="0.2">
      <c r="A54" s="151">
        <v>33</v>
      </c>
      <c r="B54" s="152" t="s">
        <v>150</v>
      </c>
      <c r="C54" s="153" t="s">
        <v>151</v>
      </c>
      <c r="D54" s="154" t="s">
        <v>71</v>
      </c>
      <c r="E54" s="155">
        <v>12</v>
      </c>
      <c r="F54" s="155"/>
      <c r="G54" s="156"/>
      <c r="O54" s="150">
        <v>2</v>
      </c>
      <c r="AA54" s="123">
        <v>12</v>
      </c>
      <c r="AB54" s="123">
        <v>0</v>
      </c>
      <c r="AC54" s="123">
        <v>33</v>
      </c>
      <c r="AZ54" s="123">
        <v>2</v>
      </c>
      <c r="BA54" s="123">
        <f t="shared" si="5"/>
        <v>0</v>
      </c>
      <c r="BB54" s="123">
        <f t="shared" si="6"/>
        <v>0</v>
      </c>
      <c r="BC54" s="123">
        <f t="shared" si="7"/>
        <v>0</v>
      </c>
      <c r="BD54" s="123">
        <f t="shared" si="8"/>
        <v>0</v>
      </c>
      <c r="BE54" s="123">
        <f t="shared" si="9"/>
        <v>0</v>
      </c>
      <c r="CZ54" s="123">
        <v>1.6100000000000001E-3</v>
      </c>
    </row>
    <row r="55" spans="1:104" ht="22.5" x14ac:dyDescent="0.2">
      <c r="A55" s="151">
        <v>34</v>
      </c>
      <c r="B55" s="152" t="s">
        <v>152</v>
      </c>
      <c r="C55" s="153" t="s">
        <v>153</v>
      </c>
      <c r="D55" s="154" t="s">
        <v>107</v>
      </c>
      <c r="E55" s="155">
        <v>1</v>
      </c>
      <c r="F55" s="155"/>
      <c r="G55" s="156"/>
      <c r="O55" s="150">
        <v>2</v>
      </c>
      <c r="AA55" s="123">
        <v>12</v>
      </c>
      <c r="AB55" s="123">
        <v>0</v>
      </c>
      <c r="AC55" s="123">
        <v>34</v>
      </c>
      <c r="AZ55" s="123">
        <v>2</v>
      </c>
      <c r="BA55" s="123">
        <f t="shared" si="5"/>
        <v>0</v>
      </c>
      <c r="BB55" s="123">
        <f t="shared" si="6"/>
        <v>0</v>
      </c>
      <c r="BC55" s="123">
        <f t="shared" si="7"/>
        <v>0</v>
      </c>
      <c r="BD55" s="123">
        <f t="shared" si="8"/>
        <v>0</v>
      </c>
      <c r="BE55" s="123">
        <f t="shared" si="9"/>
        <v>0</v>
      </c>
      <c r="CZ55" s="123">
        <v>1.2999999999999999E-4</v>
      </c>
    </row>
    <row r="56" spans="1:104" ht="22.5" x14ac:dyDescent="0.2">
      <c r="A56" s="151">
        <v>35</v>
      </c>
      <c r="B56" s="152" t="s">
        <v>154</v>
      </c>
      <c r="C56" s="153" t="s">
        <v>155</v>
      </c>
      <c r="D56" s="154" t="s">
        <v>107</v>
      </c>
      <c r="E56" s="155">
        <v>2</v>
      </c>
      <c r="F56" s="155"/>
      <c r="G56" s="156"/>
      <c r="O56" s="150">
        <v>2</v>
      </c>
      <c r="AA56" s="123">
        <v>12</v>
      </c>
      <c r="AB56" s="123">
        <v>0</v>
      </c>
      <c r="AC56" s="123">
        <v>35</v>
      </c>
      <c r="AZ56" s="123">
        <v>2</v>
      </c>
      <c r="BA56" s="123">
        <f t="shared" si="5"/>
        <v>0</v>
      </c>
      <c r="BB56" s="123">
        <f t="shared" si="6"/>
        <v>0</v>
      </c>
      <c r="BC56" s="123">
        <f t="shared" si="7"/>
        <v>0</v>
      </c>
      <c r="BD56" s="123">
        <f t="shared" si="8"/>
        <v>0</v>
      </c>
      <c r="BE56" s="123">
        <f t="shared" si="9"/>
        <v>0</v>
      </c>
      <c r="CZ56" s="123">
        <v>2.7E-4</v>
      </c>
    </row>
    <row r="57" spans="1:104" ht="22.5" x14ac:dyDescent="0.2">
      <c r="A57" s="151">
        <v>36</v>
      </c>
      <c r="B57" s="152" t="s">
        <v>156</v>
      </c>
      <c r="C57" s="153" t="s">
        <v>157</v>
      </c>
      <c r="D57" s="154" t="s">
        <v>107</v>
      </c>
      <c r="E57" s="155">
        <v>1</v>
      </c>
      <c r="F57" s="155"/>
      <c r="G57" s="156"/>
      <c r="O57" s="150">
        <v>2</v>
      </c>
      <c r="AA57" s="123">
        <v>12</v>
      </c>
      <c r="AB57" s="123">
        <v>1</v>
      </c>
      <c r="AC57" s="123">
        <v>36</v>
      </c>
      <c r="AZ57" s="123">
        <v>2</v>
      </c>
      <c r="BA57" s="123">
        <f t="shared" si="5"/>
        <v>0</v>
      </c>
      <c r="BB57" s="123">
        <f t="shared" si="6"/>
        <v>0</v>
      </c>
      <c r="BC57" s="123">
        <f t="shared" si="7"/>
        <v>0</v>
      </c>
      <c r="BD57" s="123">
        <f t="shared" si="8"/>
        <v>0</v>
      </c>
      <c r="BE57" s="123">
        <f t="shared" si="9"/>
        <v>0</v>
      </c>
      <c r="CZ57" s="123">
        <v>0.29499999999999998</v>
      </c>
    </row>
    <row r="58" spans="1:104" ht="22.5" x14ac:dyDescent="0.2">
      <c r="A58" s="151">
        <v>37</v>
      </c>
      <c r="B58" s="152" t="s">
        <v>158</v>
      </c>
      <c r="C58" s="153" t="s">
        <v>159</v>
      </c>
      <c r="D58" s="154" t="s">
        <v>107</v>
      </c>
      <c r="E58" s="155">
        <v>1</v>
      </c>
      <c r="F58" s="155"/>
      <c r="G58" s="156"/>
      <c r="O58" s="150">
        <v>2</v>
      </c>
      <c r="AA58" s="123">
        <v>12</v>
      </c>
      <c r="AB58" s="123">
        <v>0</v>
      </c>
      <c r="AC58" s="123">
        <v>37</v>
      </c>
      <c r="AZ58" s="123">
        <v>2</v>
      </c>
      <c r="BA58" s="123">
        <f t="shared" si="5"/>
        <v>0</v>
      </c>
      <c r="BB58" s="123">
        <f t="shared" si="6"/>
        <v>0</v>
      </c>
      <c r="BC58" s="123">
        <f t="shared" si="7"/>
        <v>0</v>
      </c>
      <c r="BD58" s="123">
        <f t="shared" si="8"/>
        <v>0</v>
      </c>
      <c r="BE58" s="123">
        <f t="shared" si="9"/>
        <v>0</v>
      </c>
      <c r="CZ58" s="123">
        <v>4.8999999999999998E-4</v>
      </c>
    </row>
    <row r="59" spans="1:104" ht="22.5" x14ac:dyDescent="0.2">
      <c r="A59" s="151">
        <v>38</v>
      </c>
      <c r="B59" s="152" t="s">
        <v>160</v>
      </c>
      <c r="C59" s="153" t="s">
        <v>161</v>
      </c>
      <c r="D59" s="154" t="s">
        <v>71</v>
      </c>
      <c r="E59" s="155">
        <v>50</v>
      </c>
      <c r="F59" s="155"/>
      <c r="G59" s="156"/>
      <c r="O59" s="150">
        <v>2</v>
      </c>
      <c r="AA59" s="123">
        <v>12</v>
      </c>
      <c r="AB59" s="123">
        <v>0</v>
      </c>
      <c r="AC59" s="123">
        <v>38</v>
      </c>
      <c r="AZ59" s="123">
        <v>2</v>
      </c>
      <c r="BA59" s="123">
        <f t="shared" si="5"/>
        <v>0</v>
      </c>
      <c r="BB59" s="123">
        <f t="shared" si="6"/>
        <v>0</v>
      </c>
      <c r="BC59" s="123">
        <f t="shared" si="7"/>
        <v>0</v>
      </c>
      <c r="BD59" s="123">
        <f t="shared" si="8"/>
        <v>0</v>
      </c>
      <c r="BE59" s="123">
        <f t="shared" si="9"/>
        <v>0</v>
      </c>
      <c r="CZ59" s="123">
        <v>4.8999999999999998E-4</v>
      </c>
    </row>
    <row r="60" spans="1:104" x14ac:dyDescent="0.2">
      <c r="A60" s="157"/>
      <c r="B60" s="158" t="s">
        <v>67</v>
      </c>
      <c r="C60" s="159" t="str">
        <f>CONCATENATE(B45," ",C45)</f>
        <v>721 Vnitřní kanalizace</v>
      </c>
      <c r="D60" s="157"/>
      <c r="E60" s="160"/>
      <c r="F60" s="160"/>
      <c r="G60" s="161"/>
      <c r="O60" s="150">
        <v>4</v>
      </c>
      <c r="BA60" s="162">
        <f>SUM(BA45:BA59)</f>
        <v>0</v>
      </c>
      <c r="BB60" s="162">
        <f>SUM(BB45:BB59)</f>
        <v>0</v>
      </c>
      <c r="BC60" s="162">
        <f>SUM(BC45:BC59)</f>
        <v>0</v>
      </c>
      <c r="BD60" s="162">
        <f>SUM(BD45:BD59)</f>
        <v>0</v>
      </c>
      <c r="BE60" s="162">
        <f>SUM(BE45:BE59)</f>
        <v>0</v>
      </c>
    </row>
    <row r="61" spans="1:104" x14ac:dyDescent="0.2">
      <c r="A61" s="143" t="s">
        <v>64</v>
      </c>
      <c r="B61" s="144" t="s">
        <v>162</v>
      </c>
      <c r="C61" s="145" t="s">
        <v>163</v>
      </c>
      <c r="D61" s="146"/>
      <c r="E61" s="147"/>
      <c r="F61" s="147"/>
      <c r="G61" s="148"/>
      <c r="H61" s="149"/>
      <c r="I61" s="149"/>
      <c r="O61" s="150">
        <v>1</v>
      </c>
    </row>
    <row r="62" spans="1:104" ht="22.5" x14ac:dyDescent="0.2">
      <c r="A62" s="151">
        <v>39</v>
      </c>
      <c r="B62" s="152" t="s">
        <v>164</v>
      </c>
      <c r="C62" s="153" t="s">
        <v>176</v>
      </c>
      <c r="D62" s="154" t="s">
        <v>107</v>
      </c>
      <c r="E62" s="155">
        <v>20</v>
      </c>
      <c r="F62" s="155"/>
      <c r="G62" s="156"/>
      <c r="O62" s="150">
        <v>2</v>
      </c>
      <c r="AA62" s="123">
        <v>12</v>
      </c>
      <c r="AB62" s="123">
        <v>0</v>
      </c>
      <c r="AC62" s="123">
        <v>39</v>
      </c>
      <c r="AZ62" s="123">
        <v>2</v>
      </c>
      <c r="BA62" s="123">
        <f t="shared" ref="BA62:BA69" si="10">IF(AZ62=1,G62,0)</f>
        <v>0</v>
      </c>
      <c r="BB62" s="123">
        <f t="shared" ref="BB62:BB69" si="11">IF(AZ62=2,G62,0)</f>
        <v>0</v>
      </c>
      <c r="BC62" s="123">
        <f t="shared" ref="BC62:BC69" si="12">IF(AZ62=3,G62,0)</f>
        <v>0</v>
      </c>
      <c r="BD62" s="123">
        <f t="shared" ref="BD62:BD69" si="13">IF(AZ62=4,G62,0)</f>
        <v>0</v>
      </c>
      <c r="BE62" s="123">
        <f t="shared" ref="BE62:BE69" si="14">IF(AZ62=5,G62,0)</f>
        <v>0</v>
      </c>
      <c r="CZ62" s="123">
        <v>2.0070000000000001E-2</v>
      </c>
    </row>
    <row r="63" spans="1:104" x14ac:dyDescent="0.2">
      <c r="A63" s="151">
        <v>40</v>
      </c>
      <c r="B63" s="152" t="s">
        <v>165</v>
      </c>
      <c r="C63" s="153" t="s">
        <v>177</v>
      </c>
      <c r="D63" s="154" t="s">
        <v>107</v>
      </c>
      <c r="E63" s="155">
        <v>2</v>
      </c>
      <c r="F63" s="155"/>
      <c r="G63" s="156"/>
      <c r="O63" s="150">
        <v>2</v>
      </c>
      <c r="AA63" s="123">
        <v>12</v>
      </c>
      <c r="AB63" s="123">
        <v>0</v>
      </c>
      <c r="AC63" s="123">
        <v>40</v>
      </c>
      <c r="AZ63" s="123">
        <v>2</v>
      </c>
      <c r="BA63" s="123">
        <f t="shared" si="10"/>
        <v>0</v>
      </c>
      <c r="BB63" s="123">
        <f t="shared" si="11"/>
        <v>0</v>
      </c>
      <c r="BC63" s="123">
        <f t="shared" si="12"/>
        <v>0</v>
      </c>
      <c r="BD63" s="123">
        <f t="shared" si="13"/>
        <v>0</v>
      </c>
      <c r="BE63" s="123">
        <f t="shared" si="14"/>
        <v>0</v>
      </c>
      <c r="CZ63" s="123">
        <v>8.3000000000000001E-3</v>
      </c>
    </row>
    <row r="64" spans="1:104" ht="22.5" x14ac:dyDescent="0.2">
      <c r="A64" s="151">
        <v>41</v>
      </c>
      <c r="B64" s="152" t="s">
        <v>166</v>
      </c>
      <c r="C64" s="153" t="s">
        <v>178</v>
      </c>
      <c r="D64" s="154" t="s">
        <v>107</v>
      </c>
      <c r="E64" s="155">
        <v>15</v>
      </c>
      <c r="F64" s="155"/>
      <c r="G64" s="156"/>
      <c r="O64" s="150">
        <v>2</v>
      </c>
      <c r="AA64" s="123">
        <v>12</v>
      </c>
      <c r="AB64" s="123">
        <v>0</v>
      </c>
      <c r="AC64" s="123">
        <v>41</v>
      </c>
      <c r="AZ64" s="123">
        <v>2</v>
      </c>
      <c r="BA64" s="123">
        <f t="shared" si="10"/>
        <v>0</v>
      </c>
      <c r="BB64" s="123">
        <f t="shared" si="11"/>
        <v>0</v>
      </c>
      <c r="BC64" s="123">
        <f t="shared" si="12"/>
        <v>0</v>
      </c>
      <c r="BD64" s="123">
        <f t="shared" si="13"/>
        <v>0</v>
      </c>
      <c r="BE64" s="123">
        <f t="shared" si="14"/>
        <v>0</v>
      </c>
      <c r="CZ64" s="123">
        <v>3.2120000000000003E-2</v>
      </c>
    </row>
    <row r="65" spans="1:104" ht="22.5" x14ac:dyDescent="0.2">
      <c r="A65" s="151">
        <v>42</v>
      </c>
      <c r="B65" s="152" t="s">
        <v>167</v>
      </c>
      <c r="C65" s="153" t="s">
        <v>168</v>
      </c>
      <c r="D65" s="154" t="s">
        <v>107</v>
      </c>
      <c r="E65" s="155">
        <v>1</v>
      </c>
      <c r="F65" s="155"/>
      <c r="G65" s="156"/>
      <c r="O65" s="150">
        <v>2</v>
      </c>
      <c r="AA65" s="123">
        <v>12</v>
      </c>
      <c r="AB65" s="123">
        <v>0</v>
      </c>
      <c r="AC65" s="123">
        <v>42</v>
      </c>
      <c r="AZ65" s="123">
        <v>2</v>
      </c>
      <c r="BA65" s="123">
        <f t="shared" si="10"/>
        <v>0</v>
      </c>
      <c r="BB65" s="123">
        <f t="shared" si="11"/>
        <v>0</v>
      </c>
      <c r="BC65" s="123">
        <f t="shared" si="12"/>
        <v>0</v>
      </c>
      <c r="BD65" s="123">
        <f t="shared" si="13"/>
        <v>0</v>
      </c>
      <c r="BE65" s="123">
        <f t="shared" si="14"/>
        <v>0</v>
      </c>
      <c r="CZ65" s="123">
        <v>0.13658000000000001</v>
      </c>
    </row>
    <row r="66" spans="1:104" x14ac:dyDescent="0.2">
      <c r="A66" s="151">
        <v>43</v>
      </c>
      <c r="B66" s="152" t="s">
        <v>169</v>
      </c>
      <c r="C66" s="153" t="s">
        <v>170</v>
      </c>
      <c r="D66" s="154" t="s">
        <v>107</v>
      </c>
      <c r="E66" s="155">
        <v>1</v>
      </c>
      <c r="F66" s="155"/>
      <c r="G66" s="156"/>
      <c r="O66" s="150">
        <v>2</v>
      </c>
      <c r="AA66" s="123">
        <v>12</v>
      </c>
      <c r="AB66" s="123">
        <v>0</v>
      </c>
      <c r="AC66" s="123">
        <v>43</v>
      </c>
      <c r="AZ66" s="123">
        <v>2</v>
      </c>
      <c r="BA66" s="123">
        <f t="shared" si="10"/>
        <v>0</v>
      </c>
      <c r="BB66" s="123">
        <f t="shared" si="11"/>
        <v>0</v>
      </c>
      <c r="BC66" s="123">
        <f t="shared" si="12"/>
        <v>0</v>
      </c>
      <c r="BD66" s="123">
        <f t="shared" si="13"/>
        <v>0</v>
      </c>
      <c r="BE66" s="123">
        <f t="shared" si="14"/>
        <v>0</v>
      </c>
      <c r="CZ66" s="123">
        <v>9.0000000000000006E-5</v>
      </c>
    </row>
    <row r="67" spans="1:104" x14ac:dyDescent="0.2">
      <c r="A67" s="151">
        <v>44</v>
      </c>
      <c r="B67" s="152" t="s">
        <v>166</v>
      </c>
      <c r="C67" s="153" t="s">
        <v>179</v>
      </c>
      <c r="D67" s="154" t="s">
        <v>107</v>
      </c>
      <c r="E67" s="155">
        <v>10</v>
      </c>
      <c r="F67" s="155"/>
      <c r="G67" s="156"/>
      <c r="O67" s="150">
        <v>2</v>
      </c>
      <c r="AA67" s="123">
        <v>12</v>
      </c>
      <c r="AB67" s="123">
        <v>0</v>
      </c>
      <c r="AC67" s="123">
        <v>44</v>
      </c>
      <c r="AZ67" s="123">
        <v>2</v>
      </c>
      <c r="BA67" s="123">
        <f t="shared" si="10"/>
        <v>0</v>
      </c>
      <c r="BB67" s="123">
        <f t="shared" si="11"/>
        <v>0</v>
      </c>
      <c r="BC67" s="123">
        <f t="shared" si="12"/>
        <v>0</v>
      </c>
      <c r="BD67" s="123">
        <f t="shared" si="13"/>
        <v>0</v>
      </c>
      <c r="BE67" s="123">
        <f t="shared" si="14"/>
        <v>0</v>
      </c>
      <c r="CZ67" s="123">
        <v>3.2120000000000003E-2</v>
      </c>
    </row>
    <row r="68" spans="1:104" x14ac:dyDescent="0.2">
      <c r="A68" s="151">
        <v>45</v>
      </c>
      <c r="B68" s="152" t="s">
        <v>166</v>
      </c>
      <c r="C68" s="153" t="s">
        <v>180</v>
      </c>
      <c r="D68" s="154" t="s">
        <v>107</v>
      </c>
      <c r="E68" s="155">
        <v>2</v>
      </c>
      <c r="F68" s="155"/>
      <c r="G68" s="156"/>
      <c r="O68" s="150">
        <v>2</v>
      </c>
      <c r="AA68" s="123">
        <v>12</v>
      </c>
      <c r="AB68" s="123">
        <v>0</v>
      </c>
      <c r="AC68" s="123">
        <v>45</v>
      </c>
      <c r="AZ68" s="123">
        <v>2</v>
      </c>
      <c r="BA68" s="123">
        <f t="shared" si="10"/>
        <v>0</v>
      </c>
      <c r="BB68" s="123">
        <f t="shared" si="11"/>
        <v>0</v>
      </c>
      <c r="BC68" s="123">
        <f t="shared" si="12"/>
        <v>0</v>
      </c>
      <c r="BD68" s="123">
        <f t="shared" si="13"/>
        <v>0</v>
      </c>
      <c r="BE68" s="123">
        <f t="shared" si="14"/>
        <v>0</v>
      </c>
      <c r="CZ68" s="123">
        <v>3.2120000000000003E-2</v>
      </c>
    </row>
    <row r="69" spans="1:104" x14ac:dyDescent="0.2">
      <c r="A69" s="151">
        <v>46</v>
      </c>
      <c r="B69" s="152" t="s">
        <v>166</v>
      </c>
      <c r="C69" s="153" t="s">
        <v>181</v>
      </c>
      <c r="D69" s="154" t="s">
        <v>107</v>
      </c>
      <c r="E69" s="155">
        <v>2</v>
      </c>
      <c r="F69" s="155"/>
      <c r="G69" s="156"/>
      <c r="O69" s="150">
        <v>2</v>
      </c>
      <c r="AA69" s="123">
        <v>12</v>
      </c>
      <c r="AB69" s="123">
        <v>0</v>
      </c>
      <c r="AC69" s="123">
        <v>46</v>
      </c>
      <c r="AZ69" s="123">
        <v>2</v>
      </c>
      <c r="BA69" s="123">
        <f t="shared" si="10"/>
        <v>0</v>
      </c>
      <c r="BB69" s="123">
        <f t="shared" si="11"/>
        <v>0</v>
      </c>
      <c r="BC69" s="123">
        <f t="shared" si="12"/>
        <v>0</v>
      </c>
      <c r="BD69" s="123">
        <f t="shared" si="13"/>
        <v>0</v>
      </c>
      <c r="BE69" s="123">
        <f t="shared" si="14"/>
        <v>0</v>
      </c>
      <c r="CZ69" s="123">
        <v>3.2120000000000003E-2</v>
      </c>
    </row>
    <row r="70" spans="1:104" x14ac:dyDescent="0.2">
      <c r="A70" s="157"/>
      <c r="B70" s="158" t="s">
        <v>67</v>
      </c>
      <c r="C70" s="159" t="str">
        <f>CONCATENATE(B61," ",C61)</f>
        <v>725 Zařizovací předměty</v>
      </c>
      <c r="D70" s="157"/>
      <c r="E70" s="160"/>
      <c r="F70" s="160"/>
      <c r="G70" s="161"/>
      <c r="O70" s="150">
        <v>4</v>
      </c>
      <c r="BA70" s="162">
        <f>SUM(BA61:BA69)</f>
        <v>0</v>
      </c>
      <c r="BB70" s="162">
        <f>SUM(BB61:BB69)</f>
        <v>0</v>
      </c>
      <c r="BC70" s="162">
        <f>SUM(BC61:BC69)</f>
        <v>0</v>
      </c>
      <c r="BD70" s="162">
        <f>SUM(BD61:BD69)</f>
        <v>0</v>
      </c>
      <c r="BE70" s="162">
        <f>SUM(BE61:BE69)</f>
        <v>0</v>
      </c>
    </row>
    <row r="71" spans="1:104" x14ac:dyDescent="0.2">
      <c r="A71" s="124"/>
      <c r="B71" s="124"/>
      <c r="C71" s="124"/>
      <c r="D71" s="124"/>
      <c r="E71" s="124"/>
      <c r="F71" s="124"/>
      <c r="G71" s="124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A95" s="163"/>
      <c r="B95" s="163"/>
      <c r="C95" s="163"/>
      <c r="D95" s="163"/>
      <c r="E95" s="163"/>
      <c r="F95" s="163"/>
      <c r="G95" s="163"/>
    </row>
    <row r="96" spans="1:7" x14ac:dyDescent="0.2">
      <c r="A96" s="163"/>
      <c r="B96" s="163"/>
      <c r="C96" s="163"/>
      <c r="D96" s="163"/>
      <c r="E96" s="163"/>
      <c r="F96" s="163"/>
      <c r="G96" s="163"/>
    </row>
    <row r="97" spans="1:7" x14ac:dyDescent="0.2">
      <c r="A97" s="163"/>
      <c r="B97" s="163"/>
      <c r="C97" s="163"/>
      <c r="D97" s="163"/>
      <c r="E97" s="163"/>
      <c r="F97" s="163"/>
      <c r="G97" s="16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A129" s="164"/>
      <c r="B129" s="164"/>
    </row>
    <row r="130" spans="1:7" x14ac:dyDescent="0.2">
      <c r="A130" s="163"/>
      <c r="B130" s="163"/>
      <c r="C130" s="166"/>
      <c r="D130" s="166"/>
      <c r="E130" s="167"/>
      <c r="F130" s="166"/>
      <c r="G130" s="168"/>
    </row>
    <row r="131" spans="1:7" x14ac:dyDescent="0.2">
      <c r="A131" s="169"/>
      <c r="B131" s="169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  <row r="141" spans="1:7" x14ac:dyDescent="0.2">
      <c r="A141" s="163"/>
      <c r="B141" s="163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39370078740157483" bottom="0.39370078740157483" header="0" footer="0.19685039370078741"/>
  <pageSetup paperSize="9" scale="90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Václav</cp:lastModifiedBy>
  <cp:lastPrinted>2014-04-11T07:18:33Z</cp:lastPrinted>
  <dcterms:created xsi:type="dcterms:W3CDTF">2014-04-11T06:19:18Z</dcterms:created>
  <dcterms:modified xsi:type="dcterms:W3CDTF">2014-04-14T13:38:14Z</dcterms:modified>
</cp:coreProperties>
</file>